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3.xml"/>
  <Override ContentType="application/vnd.openxmlformats-officedocument.spreadsheetml.table+xml" PartName="/xl/tables/table4.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5.xml"/>
  <Override ContentType="application/vnd.openxmlformats-officedocument.spreadsheetml.table+xml" PartName="/xl/tables/table3.xml"/>
  <Override ContentType="application/vnd.openxmlformats-officedocument.spreadsheetml.table+xml" PartName="/xl/tables/table10.xml"/>
  <Override ContentType="application/vnd.openxmlformats-officedocument.spreadsheetml.table+xml" PartName="/xl/tables/table7.xml"/>
  <Override ContentType="application/vnd.openxmlformats-officedocument.spreadsheetml.table+xml" PartName="/xl/tables/table12.xml"/>
  <Override ContentType="application/vnd.openxmlformats-officedocument.spreadsheetml.table+xml" PartName="/xl/tables/table9.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ctions" sheetId="1" r:id="rId4"/>
    <sheet state="visible" name="To-do" sheetId="2" r:id="rId5"/>
    <sheet state="visible" name="Coordination" sheetId="3" r:id="rId6"/>
    <sheet state="visible" name="Schedule" sheetId="4" r:id="rId7"/>
    <sheet state="visible" name="Budget estimator" sheetId="5" r:id="rId8"/>
    <sheet state="visible" name="Detailed budget" sheetId="6" r:id="rId9"/>
    <sheet state="visible" name="Guest list" sheetId="7" r:id="rId10"/>
    <sheet state="visible" name="Invitations" sheetId="8" r:id="rId11"/>
    <sheet state="visible" name="Seating chart" sheetId="9" r:id="rId12"/>
    <sheet state="visible" name="Gifts" sheetId="10" r:id="rId13"/>
    <sheet state="visible" name="Venue" sheetId="11" r:id="rId14"/>
    <sheet state="visible" name="Hotel" sheetId="12" r:id="rId15"/>
    <sheet state="visible" name="Attire" sheetId="13" r:id="rId16"/>
    <sheet state="visible" name="Hair &amp; makeup" sheetId="14" r:id="rId17"/>
    <sheet state="visible" name="Flowers" sheetId="15" r:id="rId18"/>
    <sheet state="visible" name="Cake" sheetId="16" r:id="rId19"/>
    <sheet state="visible" name="Caterer" sheetId="17" r:id="rId20"/>
    <sheet state="visible" name="Photographer" sheetId="18" r:id="rId21"/>
    <sheet state="visible" name="Videographer" sheetId="19" r:id="rId22"/>
    <sheet state="visible" name="Entertainment" sheetId="20" r:id="rId23"/>
    <sheet state="visible" name="Music" sheetId="21" r:id="rId24"/>
  </sheets>
  <definedNames>
    <definedName localSheetId="7" name="TotalPlacecards">Invitations!$E$4</definedName>
    <definedName localSheetId="15" name="TotalSlices">Cake!$D$3</definedName>
    <definedName localSheetId="7" name="TotalThankyous">Invitations!$H$3</definedName>
    <definedName localSheetId="7" name="TotalRSVPs">Invitations!$E$3</definedName>
    <definedName localSheetId="7" name="TotalPrograms">Invitations!$C$4</definedName>
    <definedName localSheetId="14" name="TotalBoutineers">Flowers!$C$4</definedName>
    <definedName localSheetId="13" name="AdditionalPeople">'Hair &amp; makeup'!$C$4</definedName>
    <definedName localSheetId="13" name="Brides">'Hair &amp; makeup'!$C$3</definedName>
    <definedName localSheetId="7" name="TotalInvitations">Invitations!$C$3</definedName>
    <definedName localSheetId="14" name="TotalBouquets">Flowers!$C$3</definedName>
    <definedName name="TotalBudget">'Budget estimator'!$C$5</definedName>
    <definedName localSheetId="13" name="HairHours">'Hair &amp; makeup'!$E$3</definedName>
    <definedName localSheetId="16" name="DinnerGuests">Caterer!$D$3</definedName>
    <definedName hidden="1" localSheetId="1" name="_xlnm._FilterDatabase">'To-do'!$B$5:$E$50</definedName>
    <definedName hidden="1" localSheetId="6" name="_xlnm._FilterDatabase">'Guest list'!$B$5:$R$150</definedName>
  </definedNames>
  <calcPr/>
</workbook>
</file>

<file path=xl/sharedStrings.xml><?xml version="1.0" encoding="utf-8"?>
<sst xmlns="http://schemas.openxmlformats.org/spreadsheetml/2006/main" count="510" uniqueCount="263">
  <si>
    <t>Wedding Planner</t>
  </si>
  <si>
    <t>Sections</t>
  </si>
  <si>
    <t xml:space="preserve">Make wedding planning easier by using this template to keep your information in one place. Track to-dos, compare vendors, monitor your budget, and plan the ceremony.
Each sheet tab is organized by category. You can fill them out in any order you wish. Feel free to add, delete, or customize each one based on your specific needs.
Collaborate with friends and family by sharing this sheet with them. </t>
  </si>
  <si>
    <t>OVERVIEW</t>
  </si>
  <si>
    <t>STYLE</t>
  </si>
  <si>
    <t>To-do</t>
  </si>
  <si>
    <t>Attire</t>
  </si>
  <si>
    <t>Coordination</t>
  </si>
  <si>
    <t>Hair &amp; makeup</t>
  </si>
  <si>
    <t>Wedding day schedule</t>
  </si>
  <si>
    <t>Flowers</t>
  </si>
  <si>
    <t>BUDGETS</t>
  </si>
  <si>
    <t>FOOD</t>
  </si>
  <si>
    <t>Budget estimator</t>
  </si>
  <si>
    <t>Wedding cake</t>
  </si>
  <si>
    <t>Detailed budget</t>
  </si>
  <si>
    <t>Caterer</t>
  </si>
  <si>
    <t>GUESTS</t>
  </si>
  <si>
    <t>PHOTOGRAPHY</t>
  </si>
  <si>
    <t>NOTE</t>
  </si>
  <si>
    <t>Guest list</t>
  </si>
  <si>
    <t>Photographer</t>
  </si>
  <si>
    <t>Some cells contain formulas. Try not to edit them; they'll recalculate automatically based on other values you've entered.</t>
  </si>
  <si>
    <t>Invitations</t>
  </si>
  <si>
    <t>Videographer</t>
  </si>
  <si>
    <t>Seating chart</t>
  </si>
  <si>
    <t>ENTERTAINMENT</t>
  </si>
  <si>
    <t>Gifts</t>
  </si>
  <si>
    <t>Entertainment</t>
  </si>
  <si>
    <t>Congratulations, and have fun planning your big day!</t>
  </si>
  <si>
    <t>LOCATIONS</t>
  </si>
  <si>
    <t>Music</t>
  </si>
  <si>
    <t>Venue</t>
  </si>
  <si>
    <t>Hotel</t>
  </si>
  <si>
    <t>To-do list</t>
  </si>
  <si>
    <t>To do</t>
  </si>
  <si>
    <t>Due date</t>
  </si>
  <si>
    <t>Progress</t>
  </si>
  <si>
    <t>Notes</t>
  </si>
  <si>
    <t>Find your perfect partner</t>
  </si>
  <si>
    <t>Done</t>
  </si>
  <si>
    <t>Change the formatting of 'Done' items under the 'Format &gt; Conditional formatting...' menu on the web.</t>
  </si>
  <si>
    <t>Start entering guest list</t>
  </si>
  <si>
    <t>Today</t>
  </si>
  <si>
    <t>In progress</t>
  </si>
  <si>
    <t>You can add or remove 'Progress' options under the 'Data &gt; Validation...' menu on the web.</t>
  </si>
  <si>
    <t>Fill out budget planning &amp; tracking estimates</t>
  </si>
  <si>
    <t>Not started</t>
  </si>
  <si>
    <t>Collect addresses for invitations</t>
  </si>
  <si>
    <t>Create a wedding website for guests</t>
  </si>
  <si>
    <t>Interview photographers</t>
  </si>
  <si>
    <t>Pick out caterer</t>
  </si>
  <si>
    <t>Next month</t>
  </si>
  <si>
    <t>Pick out reception location</t>
  </si>
  <si>
    <t>List roles that can be done by friends or professionals, such as a wedding coordinator, officiant, or MC.</t>
  </si>
  <si>
    <t>Name</t>
  </si>
  <si>
    <t>Role</t>
  </si>
  <si>
    <t>Phone #</t>
  </si>
  <si>
    <t>Email</t>
  </si>
  <si>
    <t>Website</t>
  </si>
  <si>
    <t>Cost</t>
  </si>
  <si>
    <t>First Last</t>
  </si>
  <si>
    <t>Wedding coordinator</t>
  </si>
  <si>
    <t>123-456-7890</t>
  </si>
  <si>
    <t>email@email.com</t>
  </si>
  <si>
    <t>website.com</t>
  </si>
  <si>
    <t>Time</t>
  </si>
  <si>
    <t>Item</t>
  </si>
  <si>
    <t>12:00 PM</t>
  </si>
  <si>
    <t>Enter your estimates for each category below. You can add, remove, or customize any categories that don't apply.</t>
  </si>
  <si>
    <t>Totals will be calculated for you automatically. 'Actual' amounts are pulled from the 'Detailed budget' tab.</t>
  </si>
  <si>
    <t>Total budget:</t>
  </si>
  <si>
    <t>Estimate</t>
  </si>
  <si>
    <t>Actual</t>
  </si>
  <si>
    <t>% of budget</t>
  </si>
  <si>
    <t>Totals</t>
  </si>
  <si>
    <t>Ceremony</t>
  </si>
  <si>
    <t>Reception</t>
  </si>
  <si>
    <t>Printed materials</t>
  </si>
  <si>
    <t>Gifts/favors</t>
  </si>
  <si>
    <t>Rings</t>
  </si>
  <si>
    <t>Cake</t>
  </si>
  <si>
    <t>Caterer &amp; drinks</t>
  </si>
  <si>
    <t>Photography</t>
  </si>
  <si>
    <t>Misc</t>
  </si>
  <si>
    <t>Custom category 1</t>
  </si>
  <si>
    <t>Custom category 2</t>
  </si>
  <si>
    <t>Custom category 3</t>
  </si>
  <si>
    <t>Custom category 4</t>
  </si>
  <si>
    <t>After filling out the 'Budget estimator' tab, plan and track a more detailed breakdown by filling out the 'Estimated' and 'Actual' amounts here.
The 'Planned budget' , 'Estimated total', and 'Actual total' will automatically calculate for you.</t>
  </si>
  <si>
    <t>Estimated</t>
  </si>
  <si>
    <t>Decorations/accessories</t>
  </si>
  <si>
    <t>Location fee</t>
  </si>
  <si>
    <t>Planned budget</t>
  </si>
  <si>
    <t>Estimated total</t>
  </si>
  <si>
    <t>Actual total</t>
  </si>
  <si>
    <t>Decorations</t>
  </si>
  <si>
    <t>Parking/transportation</t>
  </si>
  <si>
    <t>Save-the-dates</t>
  </si>
  <si>
    <t>Wedding programs</t>
  </si>
  <si>
    <t>Attendant gifts</t>
  </si>
  <si>
    <t>Favors</t>
  </si>
  <si>
    <t>Parent gifts</t>
  </si>
  <si>
    <t>Addt'l costs</t>
  </si>
  <si>
    <t>Wedding attire</t>
  </si>
  <si>
    <t>Alterations</t>
  </si>
  <si>
    <t>Wedding rings</t>
  </si>
  <si>
    <t>Hair/makeup</t>
  </si>
  <si>
    <t>Bouquets</t>
  </si>
  <si>
    <t>Decorations/centerpieces</t>
  </si>
  <si>
    <t>Cake + cutting fee</t>
  </si>
  <si>
    <t>Food + servers</t>
  </si>
  <si>
    <t>Drinks + bartenders</t>
  </si>
  <si>
    <t>Extra prints</t>
  </si>
  <si>
    <t xml:space="preserve">Ceremony </t>
  </si>
  <si>
    <t>Coordinator</t>
  </si>
  <si>
    <t>Misc. items</t>
  </si>
  <si>
    <t>Customize your guest list by adding new columns and rows. You can relabel or delete any sections you don't need.</t>
  </si>
  <si>
    <t>CONTACT INFO</t>
  </si>
  <si>
    <t>INVITATIONS</t>
  </si>
  <si>
    <t>WEDDING</t>
  </si>
  <si>
    <t>REHEARSAL</t>
  </si>
  <si>
    <t>DETAILS</t>
  </si>
  <si>
    <t>First Name(s)</t>
  </si>
  <si>
    <t>Last Name(s)</t>
  </si>
  <si>
    <t>First name</t>
  </si>
  <si>
    <t>Last name</t>
  </si>
  <si>
    <t>111 Address Way 
New York, NY 11201</t>
  </si>
  <si>
    <t>Sent</t>
  </si>
  <si>
    <t>Maybe</t>
  </si>
  <si>
    <t>Vegetarian</t>
  </si>
  <si>
    <t xml:space="preserve"> Additional notes</t>
  </si>
  <si>
    <t xml:space="preserve">
Change the total number of invitations, cards and programs to the left.
Next, enter the cost per item in the table below. 
Total costs will automatically be calculated for you.</t>
  </si>
  <si>
    <t># of invitations:</t>
  </si>
  <si>
    <t># of RSVP cards:</t>
  </si>
  <si>
    <t># of thank-yous:</t>
  </si>
  <si>
    <t># of programs:</t>
  </si>
  <si>
    <t># of placecards:</t>
  </si>
  <si>
    <t xml:space="preserve">Phone </t>
  </si>
  <si>
    <t>Invitation</t>
  </si>
  <si>
    <t>RSVP card</t>
  </si>
  <si>
    <t>Thank-you</t>
  </si>
  <si>
    <t>Program</t>
  </si>
  <si>
    <t>Placecard</t>
  </si>
  <si>
    <t>Total cost</t>
  </si>
  <si>
    <t>Stationery Inc.</t>
  </si>
  <si>
    <t>After filling in your guests' names, the total number of people at each table will be displayed to the right in cell J3.</t>
  </si>
  <si>
    <t>Total guests:</t>
  </si>
  <si>
    <t>Head Table</t>
  </si>
  <si>
    <t>Table 1</t>
  </si>
  <si>
    <t>Table 2</t>
  </si>
  <si>
    <t>Table 3</t>
  </si>
  <si>
    <t>Table 4</t>
  </si>
  <si>
    <t>Table 5</t>
  </si>
  <si>
    <t>Table 6</t>
  </si>
  <si>
    <t>Table 7</t>
  </si>
  <si>
    <t>Table 8</t>
  </si>
  <si>
    <t>Person 1</t>
  </si>
  <si>
    <t>Table 9</t>
  </si>
  <si>
    <t>Table 10</t>
  </si>
  <si>
    <t>Table 11</t>
  </si>
  <si>
    <t>Table 12</t>
  </si>
  <si>
    <t>Table 13</t>
  </si>
  <si>
    <t>Table 14</t>
  </si>
  <si>
    <t>Table 15</t>
  </si>
  <si>
    <t>Table 16</t>
  </si>
  <si>
    <t>Table 17</t>
  </si>
  <si>
    <t>List possible favors for guests and gifts for the wedding party.</t>
  </si>
  <si>
    <t xml:space="preserve"> Name</t>
  </si>
  <si>
    <t>Phone</t>
  </si>
  <si>
    <t>Gift description</t>
  </si>
  <si>
    <t># of gifts</t>
  </si>
  <si>
    <t>Cost (per gift)</t>
  </si>
  <si>
    <t>Total</t>
  </si>
  <si>
    <t>FAVORS</t>
  </si>
  <si>
    <t>Store #1</t>
  </si>
  <si>
    <t>111-111-1111</t>
  </si>
  <si>
    <t>Description</t>
  </si>
  <si>
    <t>Store #2</t>
  </si>
  <si>
    <t>Store #3</t>
  </si>
  <si>
    <t>Store #4</t>
  </si>
  <si>
    <t>ATTENDANT GIFTS</t>
  </si>
  <si>
    <t>Store A</t>
  </si>
  <si>
    <t>222-222-2222</t>
  </si>
  <si>
    <t>Store B</t>
  </si>
  <si>
    <t>Store C</t>
  </si>
  <si>
    <t>Store D</t>
  </si>
  <si>
    <t>List possible venues for the wedding.</t>
  </si>
  <si>
    <t>Contact name</t>
  </si>
  <si>
    <t>Address</t>
  </si>
  <si>
    <t>Capacity</t>
  </si>
  <si>
    <t># of hrs</t>
  </si>
  <si>
    <t>Room cost</t>
  </si>
  <si>
    <t>Cost/person</t>
  </si>
  <si>
    <t>Food/drink min.</t>
  </si>
  <si>
    <t>Venue name</t>
  </si>
  <si>
    <t>111 First St., New York, NY 10011</t>
  </si>
  <si>
    <t>Reserve group rates and bridal suite if the wedding is not at a hotel.</t>
  </si>
  <si>
    <t>Hotel name</t>
  </si>
  <si>
    <t>Group room rate</t>
  </si>
  <si>
    <t>Suite rate</t>
  </si>
  <si>
    <t>Min # of rooms required</t>
  </si>
  <si>
    <t>Hotel 1</t>
  </si>
  <si>
    <t>Wedding Attire</t>
  </si>
  <si>
    <t>Category</t>
  </si>
  <si>
    <t>Need alterations?</t>
  </si>
  <si>
    <t>Wedding dresses</t>
  </si>
  <si>
    <t>Bridal Store #1</t>
  </si>
  <si>
    <t>No</t>
  </si>
  <si>
    <t>Includes alterations</t>
  </si>
  <si>
    <t>Hair &amp; Makeup</t>
  </si>
  <si>
    <t xml:space="preserve">Compare different makeup artists and hair stylists before the big day.
Bridal makeup is often priced differently than makeup for the rest of the wedding party, so it's listed separately. </t>
  </si>
  <si>
    <t>Bride (hair/makeup):</t>
  </si>
  <si>
    <t># of hours (hair):</t>
  </si>
  <si>
    <t>Additional people:</t>
  </si>
  <si>
    <t>Makeup: Bride</t>
  </si>
  <si>
    <t>Makeup: Others</t>
  </si>
  <si>
    <t>Pricing</t>
  </si>
  <si>
    <t>Trial</t>
  </si>
  <si>
    <t>Day-of</t>
  </si>
  <si>
    <t xml:space="preserve">Subtotal  </t>
  </si>
  <si>
    <t>Subtotal</t>
  </si>
  <si>
    <t>Extra costs</t>
  </si>
  <si>
    <t>Makeup artist 1</t>
  </si>
  <si>
    <t>123-456-7980</t>
  </si>
  <si>
    <t>Per person</t>
  </si>
  <si>
    <t>Hair: Bride</t>
  </si>
  <si>
    <t>Hair: Others</t>
  </si>
  <si>
    <t>Hair stylist 1</t>
  </si>
  <si>
    <t>Hourly</t>
  </si>
  <si>
    <t>List of possible florists and the breakout costs of major items.</t>
  </si>
  <si>
    <t># of bouquets:</t>
  </si>
  <si>
    <t># of boutineers:</t>
  </si>
  <si>
    <t>Bouquet (bride)</t>
  </si>
  <si>
    <t>Bouquet (other)</t>
  </si>
  <si>
    <t>Boutineer</t>
  </si>
  <si>
    <t>Other</t>
  </si>
  <si>
    <t>Florist 1</t>
  </si>
  <si>
    <t>Notes about flower arrangements</t>
  </si>
  <si>
    <t>Most cakes are calculated on a per slice basis. 
There may be additional charges for decoration and transportation.</t>
  </si>
  <si>
    <t>Number of slices (approximate):</t>
  </si>
  <si>
    <t>Cost (per slice)</t>
  </si>
  <si>
    <t>Transport cost</t>
  </si>
  <si>
    <t>Bakery</t>
  </si>
  <si>
    <t>List of possible caterers and descriptions of their food style.</t>
  </si>
  <si>
    <t>Estimated number of guests:</t>
  </si>
  <si>
    <t>Caterer 1, Inc.</t>
  </si>
  <si>
    <t>Wedding day</t>
  </si>
  <si>
    <t>Engagement photos</t>
  </si>
  <si>
    <t>Photo album</t>
  </si>
  <si>
    <t>Photographer 1</t>
  </si>
  <si>
    <t>Videographer 1</t>
  </si>
  <si>
    <t>List of possible DJs or any live entertainment, and what is included in their costs.</t>
  </si>
  <si>
    <t>Estimated cost</t>
  </si>
  <si>
    <t>Hours</t>
  </si>
  <si>
    <t>RECEPTION</t>
  </si>
  <si>
    <t>DJ</t>
  </si>
  <si>
    <t>CEREMONY</t>
  </si>
  <si>
    <t>String quartet</t>
  </si>
  <si>
    <t>List of songs to be played at the ceremony and reception.</t>
  </si>
  <si>
    <t>Track name</t>
  </si>
  <si>
    <t>Artist</t>
  </si>
  <si>
    <t>Instrumental music</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</si>
</sst>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m&quot;/&quot;d"/>
    <numFmt numFmtId="165" formatCode="mmm&quot; &quot;d"/>
    <numFmt numFmtId="166" formatCode="m&quot;/&quot;d&quot;/&quot;yy"/>
    <numFmt numFmtId="167" formatCode="&quot;$&quot;#,##0"/>
    <numFmt numFmtId="168" formatCode="&quot;$&quot;#,##0.00"/>
  </numFmts>
  <fonts count="99">
    <font>
      <sz val="10.0"/>
      <color rgb="FF000000"/>
      <name val="Arial"/>
    </font>
    <font>
      <sz val="10.0"/>
      <name val="Lato"/>
    </font>
    <font>
      <sz val="26.0"/>
      <color rgb="FFCC0284"/>
      <name val="Lato"/>
    </font>
    <font>
      <i/>
      <sz val="26.0"/>
      <color rgb="FFCC0284"/>
      <name val="Lato"/>
    </font>
    <font>
      <sz val="30.0"/>
      <color rgb="FFC94A3A"/>
      <name val="Alegreya"/>
    </font>
    <font>
      <sz val="30.0"/>
      <color rgb="FFCC0284"/>
      <name val="Lato"/>
    </font>
    <font>
      <name val="Lato"/>
    </font>
    <font>
      <sz val="10.0"/>
      <color rgb="FF434343"/>
      <name val="Lato"/>
    </font>
    <font>
      <b/>
      <sz val="10.0"/>
      <color rgb="FF666666"/>
      <name val="Lato"/>
    </font>
    <font>
      <sz val="10.0"/>
      <color rgb="FF666666"/>
      <name val="Lato"/>
    </font>
    <font>
      <i/>
      <u/>
      <sz val="10.0"/>
      <color rgb="FFC94A3A"/>
      <name val="Lato"/>
    </font>
    <font>
      <b/>
      <sz val="10.0"/>
      <color rgb="FFCC0284"/>
      <name val="Lato"/>
    </font>
    <font>
      <b/>
      <sz val="11.0"/>
      <color rgb="FFC94A3A"/>
      <name val="Lato"/>
    </font>
    <font>
      <b/>
      <sz val="12.0"/>
      <color rgb="FFC94A3A"/>
      <name val="Alegreya"/>
    </font>
    <font>
      <i/>
      <sz val="12.0"/>
      <color rgb="FF434343"/>
      <name val="Lato"/>
    </font>
    <font>
      <color rgb="FF666666"/>
      <name val="Lato"/>
    </font>
    <font>
      <i/>
      <sz val="10.0"/>
      <name val="Lato"/>
    </font>
    <font>
      <b/>
      <sz val="10.0"/>
      <color rgb="FFC94A3A"/>
      <name val="Lato"/>
    </font>
    <font>
      <i/>
      <sz val="10.0"/>
      <color rgb="FF666666"/>
      <name val="Lato"/>
    </font>
    <font>
      <i/>
      <sz val="10.0"/>
      <color rgb="FF999999"/>
      <name val="Lato"/>
    </font>
    <font>
      <i/>
      <sz val="10.0"/>
      <color rgb="FFB7B7B7"/>
      <name val="Lato"/>
    </font>
    <font>
      <i/>
      <sz val="10.0"/>
      <color rgb="FF767676"/>
      <name val="Lato"/>
    </font>
    <font>
      <sz val="10.0"/>
      <color rgb="FF0B8043"/>
      <name val="Lato"/>
    </font>
    <font>
      <sz val="10.0"/>
      <color rgb="FF000000"/>
      <name val="Lato"/>
    </font>
    <font>
      <u/>
      <sz val="10.0"/>
      <color rgb="FF666666"/>
      <name val="Lato"/>
    </font>
    <font>
      <sz val="10.0"/>
      <color rgb="FF689F38"/>
      <name val="Lato"/>
    </font>
    <font>
      <sz val="30.0"/>
      <color rgb="FF51504E"/>
      <name val="Alegreya"/>
    </font>
    <font>
      <b/>
      <sz val="10.0"/>
      <color rgb="FF51504E"/>
      <name val="Lato"/>
    </font>
    <font>
      <sz val="10.0"/>
      <color rgb="FF767676"/>
      <name val="Lato"/>
    </font>
    <font>
      <sz val="10.0"/>
      <color rgb="FFEF6C00"/>
      <name val="Lato"/>
    </font>
    <font>
      <sz val="10.0"/>
      <color rgb="FF795548"/>
      <name val="Lato"/>
    </font>
    <font>
      <b/>
      <sz val="10.0"/>
      <color rgb="FF434343"/>
      <name val="Lato"/>
    </font>
    <font>
      <b/>
      <sz val="10.0"/>
      <color rgb="FF795548"/>
      <name val="Lato"/>
    </font>
    <font>
      <sz val="10.0"/>
      <color rgb="FFB45F06"/>
      <name val="Lato"/>
    </font>
    <font>
      <b/>
      <i/>
      <sz val="10.0"/>
      <color rgb="FFC94A3A"/>
      <name val="Lato"/>
    </font>
    <font>
      <i/>
      <sz val="10.0"/>
      <color rgb="FFC94A3A"/>
      <name val="Lato"/>
    </font>
    <font>
      <i/>
      <sz val="10.0"/>
      <color rgb="FF795548"/>
      <name val="Lato"/>
    </font>
    <font>
      <i/>
      <sz val="23.0"/>
      <color rgb="FFEF6C00"/>
      <name val="Lato"/>
    </font>
    <font>
      <i/>
      <sz val="10.0"/>
      <color rgb="FF434343"/>
      <name val="Lato"/>
    </font>
    <font>
      <i/>
      <sz val="18.0"/>
      <color rgb="FF767676"/>
      <name val="Lato"/>
    </font>
    <font>
      <sz val="20.0"/>
      <color rgb="FFC94A3A"/>
      <name val="Alegreya"/>
    </font>
    <font>
      <sz val="10.0"/>
      <color rgb="FFC94A3A"/>
      <name val="Lato"/>
    </font>
    <font>
      <sz val="20.0"/>
      <color rgb="FF767676"/>
      <name val="Lato"/>
    </font>
    <font>
      <b/>
      <sz val="10.0"/>
      <name val="Lato"/>
    </font>
    <font>
      <b/>
      <sz val="11.0"/>
      <color rgb="FF51504E"/>
      <name val="Lato"/>
    </font>
    <font>
      <b/>
      <sz val="11.0"/>
      <color rgb="FF7B1FA2"/>
      <name val="Lato"/>
    </font>
    <font>
      <sz val="9.0"/>
      <color rgb="FFC94A3A"/>
      <name val="Lato"/>
    </font>
    <font>
      <sz val="9.0"/>
      <color rgb="FF000000"/>
      <name val="Lato"/>
    </font>
    <font>
      <sz val="9.0"/>
      <color rgb="FF666666"/>
      <name val="Lato"/>
    </font>
    <font>
      <i/>
      <sz val="9.0"/>
      <color rgb="FF767676"/>
      <name val="Lato"/>
    </font>
    <font>
      <sz val="24.0"/>
      <color rgb="FF9C27B0"/>
      <name val="Lato"/>
    </font>
    <font>
      <sz val="10.0"/>
      <color rgb="FF51504E"/>
      <name val="Lato"/>
    </font>
    <font>
      <sz val="10.0"/>
      <color rgb="FF9C27B0"/>
      <name val="Lato"/>
    </font>
    <font>
      <color rgb="FF9C27B0"/>
      <name val="Lato"/>
    </font>
    <font>
      <b/>
      <name val="Lato"/>
    </font>
    <font>
      <b/>
      <color rgb="FF9C27B0"/>
      <name val="Lato"/>
    </font>
    <font>
      <b/>
      <color rgb="FFC94A3A"/>
      <name val="Lato"/>
    </font>
    <font>
      <u/>
      <sz val="10.0"/>
      <color rgb="FF666666"/>
      <name val="Lato"/>
    </font>
    <font>
      <color rgb="FF434343"/>
      <name val="Lato"/>
    </font>
    <font>
      <color rgb="FFFFFFFF"/>
      <name val="Lato"/>
    </font>
    <font>
      <color rgb="FF000000"/>
      <name val="Lato"/>
    </font>
    <font>
      <i/>
      <color rgb="FF7B1FA2"/>
      <name val="Lato"/>
    </font>
    <font>
      <b/>
      <color rgb="FF434343"/>
      <name val="Lato"/>
    </font>
    <font>
      <b/>
      <color rgb="FF7B1FA2"/>
      <name val="Lato"/>
    </font>
    <font>
      <color rgb="FFC94A3A"/>
      <name val="Lato"/>
    </font>
    <font>
      <sz val="9.0"/>
      <color rgb="FF434343"/>
      <name val="Lato"/>
    </font>
    <font>
      <color rgb="FF7B1FA2"/>
      <name val="Lato"/>
    </font>
    <font>
      <i/>
      <color rgb="FF999999"/>
      <name val="Lato"/>
    </font>
    <font>
      <b/>
      <sz val="10.0"/>
      <color rgb="FF7B1FA2"/>
      <name val="Lato"/>
    </font>
    <font>
      <color rgb="FF999999"/>
      <name val="Lato"/>
    </font>
    <font>
      <sz val="10.0"/>
      <color rgb="FF999999"/>
      <name val="Lato"/>
    </font>
    <font>
      <i/>
      <color rgb="FFC94A3A"/>
      <name val="Lato"/>
    </font>
    <font>
      <color rgb="FF767676"/>
      <name val="Lato"/>
    </font>
    <font>
      <u/>
      <color rgb="FF767676"/>
      <name val="Lato"/>
    </font>
    <font>
      <i/>
      <color rgb="FF767676"/>
      <name val="Lato"/>
    </font>
    <font>
      <b/>
      <color rgb="FF666666"/>
      <name val="Lato"/>
    </font>
    <font>
      <color rgb="FF0288D1"/>
      <name val="Lato"/>
    </font>
    <font>
      <sz val="24.0"/>
      <color rgb="FF0288D1"/>
      <name val="Lato"/>
    </font>
    <font>
      <b/>
      <color rgb="FF0288D1"/>
      <name val="Lato"/>
    </font>
    <font>
      <b/>
      <i/>
      <color rgb="FFC94A3A"/>
      <name val="Lato"/>
    </font>
    <font>
      <sz val="24.0"/>
      <color rgb="FF767676"/>
      <name val="Lato"/>
    </font>
    <font>
      <i/>
      <sz val="23.0"/>
      <color rgb="FF689F38"/>
      <name val="Lato"/>
    </font>
    <font>
      <sz val="24.0"/>
      <name val="Lato"/>
    </font>
    <font>
      <u/>
      <color rgb="FF666666"/>
      <name val="Lato"/>
    </font>
    <font>
      <i/>
      <sz val="9.0"/>
      <color rgb="FFC94A3A"/>
      <name val="Lato"/>
    </font>
    <font>
      <u/>
      <sz val="10.0"/>
      <color rgb="FF767676"/>
      <name val="Lato"/>
    </font>
    <font>
      <i/>
      <color rgb="FF0B8043"/>
      <name val="Lato"/>
    </font>
    <font>
      <color rgb="FF0B8043"/>
      <name val="Lato"/>
    </font>
    <font>
      <i/>
      <name val="Lato"/>
    </font>
    <font>
      <u/>
      <color rgb="FF767676"/>
      <name val="Lato"/>
    </font>
    <font>
      <sz val="30.0"/>
      <color rgb="FFEF6C00"/>
      <name val="Alegreya"/>
    </font>
    <font>
      <sz val="24.0"/>
      <color rgb="FFEF6C00"/>
      <name val="Lato"/>
    </font>
    <font>
      <color rgb="FF795548"/>
      <name val="Lato"/>
    </font>
    <font>
      <b/>
      <color rgb="FF795548"/>
      <name val="Lato"/>
    </font>
    <font>
      <b/>
      <i/>
      <color rgb="FF795548"/>
      <name val="Lato"/>
    </font>
    <font>
      <u/>
      <sz val="10.0"/>
      <color rgb="FF666666"/>
      <name val="Lato"/>
    </font>
    <font>
      <sz val="24.0"/>
      <color rgb="FFC94A3A"/>
      <name val="Lato"/>
    </font>
    <font>
      <u/>
      <color rgb="FF666666"/>
      <name val="Lato"/>
    </font>
    <font>
      <b/>
      <color rgb="FF51504E"/>
      <name val="Lato"/>
    </font>
  </fonts>
  <fills count="6">
    <fill>
      <patternFill patternType="none"/>
    </fill>
    <fill>
      <patternFill patternType="lightGray"/>
    </fill>
    <fill>
      <patternFill patternType="solid">
        <fgColor rgb="FFC94A3A"/>
        <bgColor rgb="FFC94A3A"/>
      </patternFill>
    </fill>
    <fill>
      <patternFill patternType="solid">
        <fgColor rgb="FFFFFFFF"/>
        <bgColor rgb="FFFFFFFF"/>
      </patternFill>
    </fill>
    <fill>
      <patternFill patternType="solid">
        <fgColor rgb="FFF3F3F3"/>
        <bgColor rgb="FFF3F3F3"/>
      </patternFill>
    </fill>
    <fill>
      <patternFill patternType="solid">
        <fgColor rgb="FFF4CCCC"/>
        <bgColor rgb="FFF4CCCC"/>
      </patternFill>
    </fill>
  </fills>
  <borders count="45">
    <border/>
    <border>
      <bottom style="thin">
        <color rgb="FFD9D9D9"/>
      </bottom>
    </border>
    <border>
      <left style="dotted">
        <color rgb="FFCCCCCC"/>
      </left>
      <top style="dotted">
        <color rgb="FFCCCCCC"/>
      </top>
    </border>
    <border>
      <top style="dotted">
        <color rgb="FFCCCCCC"/>
      </top>
    </border>
    <border>
      <right style="dotted">
        <color rgb="FFCCCCCC"/>
      </right>
      <top style="dotted">
        <color rgb="FFCCCCCC"/>
      </top>
    </border>
    <border>
      <left style="dotted">
        <color rgb="FFCCCCCC"/>
      </left>
    </border>
    <border>
      <right style="dotted">
        <color rgb="FFCCCCCC"/>
      </right>
    </border>
    <border>
      <right style="dotted">
        <color rgb="FFCCCCCC"/>
      </right>
      <bottom style="dotted">
        <color rgb="FFCCCCCC"/>
      </bottom>
    </border>
    <border>
      <bottom style="thin">
        <color rgb="FFEFEFEF"/>
      </bottom>
    </border>
    <border>
      <right style="thin">
        <color rgb="FFFFFFFF"/>
      </right>
    </border>
    <border>
      <left style="thin">
        <color rgb="FFFFFFFF"/>
      </left>
      <right style="thin">
        <color rgb="FFFFFFFF"/>
      </right>
    </border>
    <border>
      <left style="thin">
        <color rgb="FFFFFFFF"/>
      </left>
    </border>
    <border>
      <top style="thin">
        <color rgb="FFD9D9D9"/>
      </top>
      <bottom style="thin">
        <color rgb="FFD9D9D9"/>
      </bottom>
    </border>
    <border>
      <bottom style="thin">
        <color rgb="FFCCCCCC"/>
      </bottom>
    </border>
    <border>
      <bottom style="thin">
        <color rgb="FFB7B7B7"/>
      </bottom>
    </border>
    <border>
      <bottom style="thin">
        <color rgb="FFB4A7D6"/>
      </bottom>
    </border>
    <border>
      <bottom style="thin">
        <color rgb="FFF3F3F3"/>
      </bottom>
    </border>
    <border>
      <left style="dotted">
        <color rgb="FFD9D9D9"/>
      </left>
      <bottom style="thin">
        <color rgb="FFF3F3F3"/>
      </bottom>
    </border>
    <border>
      <right style="dotted">
        <color rgb="FFD9D9D9"/>
      </right>
      <bottom style="thin">
        <color rgb="FFF3F3F3"/>
      </bottom>
    </border>
    <border>
      <top style="thin">
        <color rgb="FFF3F3F3"/>
      </top>
      <bottom style="thin">
        <color rgb="FFF3F3F3"/>
      </bottom>
    </border>
    <border>
      <left style="dotted">
        <color rgb="FFD9D9D9"/>
      </left>
      <top style="thin">
        <color rgb="FFF3F3F3"/>
      </top>
      <bottom style="thin">
        <color rgb="FFF3F3F3"/>
      </bottom>
    </border>
    <border>
      <right style="dotted">
        <color rgb="FFD9D9D9"/>
      </right>
      <top style="thin">
        <color rgb="FFF3F3F3"/>
      </top>
      <bottom style="thin">
        <color rgb="FFF3F3F3"/>
      </bottom>
    </border>
    <border>
      <top style="thin">
        <color rgb="FFF3F3F3"/>
      </top>
      <bottom style="thin">
        <color rgb="FFCCCCCC"/>
      </bottom>
    </border>
    <border>
      <left style="dotted">
        <color rgb="FFD9D9D9"/>
      </left>
      <top style="thin">
        <color rgb="FFF3F3F3"/>
      </top>
      <bottom style="thin">
        <color rgb="FFCCCCCC"/>
      </bottom>
    </border>
    <border>
      <right style="dotted">
        <color rgb="FFD9D9D9"/>
      </right>
      <top style="thin">
        <color rgb="FFF3F3F3"/>
      </top>
      <bottom style="thin">
        <color rgb="FFCCCCCC"/>
      </bottom>
    </border>
    <border>
      <left style="dotted">
        <color rgb="FFCCCCCC"/>
      </left>
      <top style="dotted">
        <color rgb="FFCCCCCC"/>
      </top>
      <bottom style="dotted">
        <color rgb="FFCCCCCC"/>
      </bottom>
    </border>
    <border>
      <right style="dotted">
        <color rgb="FFCCCCCC"/>
      </right>
      <top style="dotted">
        <color rgb="FFCCCCCC"/>
      </top>
      <bottom style="dotted">
        <color rgb="FFCCCCCC"/>
      </bottom>
    </border>
    <border>
      <left style="thin">
        <color rgb="FFD9D2E9"/>
      </left>
      <right style="thin">
        <color rgb="FFD9D2E9"/>
      </right>
      <top style="thin">
        <color rgb="FFD9D2E9"/>
      </top>
      <bottom style="thin">
        <color rgb="FFD9D2E9"/>
      </bottom>
    </border>
    <border>
      <left style="thin">
        <color rgb="FFEDE7F6"/>
      </left>
      <right style="thin">
        <color rgb="FFEDE7F6"/>
      </right>
    </border>
    <border>
      <left style="thin">
        <color rgb="FFEDE7F6"/>
      </left>
      <right style="thin">
        <color rgb="FFEDE7F6"/>
      </right>
      <top style="thin">
        <color rgb="FFEDE7F6"/>
      </top>
      <bottom style="thin">
        <color rgb="FFEDE7F6"/>
      </bottom>
    </border>
    <border>
      <right style="thin">
        <color rgb="FFD9D2E9"/>
      </right>
    </border>
    <border>
      <right style="thin">
        <color rgb="FFD9D2E9"/>
      </right>
      <top style="thin">
        <color rgb="FFD9D2E9"/>
      </top>
      <bottom style="thin">
        <color rgb="FFD9D2E9"/>
      </bottom>
    </border>
    <border>
      <right style="thin">
        <color rgb="FFEDE7F6"/>
      </right>
    </border>
    <border>
      <right style="thin">
        <color rgb="FFEDE7F6"/>
      </right>
      <bottom style="thin">
        <color rgb="FFEDE7F6"/>
      </bottom>
    </border>
    <border>
      <left style="dotted">
        <color rgb="FFB7B7B7"/>
      </left>
      <bottom style="thin">
        <color rgb="FFD9D9D9"/>
      </bottom>
    </border>
    <border>
      <right style="dotted">
        <color rgb="FFB7B7B7"/>
      </right>
      <bottom style="thin">
        <color rgb="FFD9D9D9"/>
      </bottom>
    </border>
    <border>
      <right style="thin">
        <color rgb="FFFFFFFF"/>
      </right>
      <bottom style="thin">
        <color rgb="FFEFEFEF"/>
      </bottom>
    </border>
    <border>
      <left style="thin">
        <color rgb="FFFFFFFF"/>
      </left>
      <right style="thin">
        <color rgb="FFFFFFFF"/>
      </right>
      <bottom style="thin">
        <color rgb="FFEFEFEF"/>
      </bottom>
    </border>
    <border>
      <left style="thin">
        <color rgb="FFFFFFFF"/>
      </left>
      <bottom style="thin">
        <color rgb="FFEFEFEF"/>
      </bottom>
    </border>
    <border>
      <left style="dotted">
        <color rgb="FFB7B7B7"/>
      </left>
      <bottom style="thin">
        <color rgb="FFEFEFEF"/>
      </bottom>
    </border>
    <border>
      <right style="dotted">
        <color rgb="FFB7B7B7"/>
      </right>
      <bottom style="thin">
        <color rgb="FFEFEFEF"/>
      </bottom>
    </border>
    <border>
      <left style="dotted">
        <color rgb="FFB7B7B7"/>
      </left>
      <bottom style="thin">
        <color rgb="FFF3F3F3"/>
      </bottom>
    </border>
    <border>
      <right style="dotted">
        <color rgb="FFB7B7B7"/>
      </right>
      <bottom style="thin">
        <color rgb="FFF3F3F3"/>
      </bottom>
    </border>
    <border>
      <left style="dotted">
        <color rgb="FFB7B7B7"/>
      </left>
    </border>
    <border>
      <right style="dotted">
        <color rgb="FFB7B7B7"/>
      </right>
    </border>
  </borders>
  <cellStyleXfs count="1">
    <xf borderId="0" fillId="0" fontId="0" numFmtId="0" applyAlignment="1" applyFont="1"/>
  </cellStyleXfs>
  <cellXfs count="601">
    <xf borderId="0" fillId="0" fontId="0" numFmtId="0" xfId="0" applyAlignment="1" applyFont="1">
      <alignment readingOrder="0" shrinkToFit="0" vertical="bottom" wrapText="0"/>
    </xf>
    <xf borderId="0" fillId="2" fontId="1" numFmtId="0" xfId="0" applyAlignment="1" applyFill="1" applyFont="1">
      <alignment vertical="bottom"/>
    </xf>
    <xf borderId="0" fillId="2" fontId="1" numFmtId="0" xfId="0" applyAlignment="1" applyFont="1">
      <alignment shrinkToFit="0" vertical="bottom" wrapText="1"/>
    </xf>
    <xf borderId="0" fillId="0" fontId="2" numFmtId="0" xfId="0" applyAlignment="1" applyFont="1">
      <alignment vertical="bottom"/>
    </xf>
    <xf borderId="0" fillId="0" fontId="3" numFmtId="0" xfId="0" applyAlignment="1" applyFont="1">
      <alignment horizontal="left" readingOrder="0" shrinkToFit="0" vertical="bottom" wrapText="1"/>
    </xf>
    <xf borderId="0" fillId="0" fontId="4" numFmtId="0" xfId="0" applyAlignment="1" applyFont="1">
      <alignment horizontal="left" readingOrder="0" shrinkToFit="0" vertical="bottom" wrapText="1"/>
    </xf>
    <xf borderId="0" fillId="0" fontId="5" numFmtId="0" xfId="0" applyAlignment="1" applyFont="1">
      <alignment horizontal="left" readingOrder="0" shrinkToFit="0" vertical="bottom" wrapText="1"/>
    </xf>
    <xf borderId="0" fillId="0" fontId="5" numFmtId="0" xfId="0" applyAlignment="1" applyFont="1">
      <alignment horizontal="left" vertical="bottom"/>
    </xf>
    <xf borderId="0" fillId="0" fontId="1" numFmtId="49" xfId="0" applyAlignment="1" applyFont="1" applyNumberFormat="1">
      <alignment vertical="bottom"/>
    </xf>
    <xf borderId="0" fillId="0" fontId="6" numFmtId="0" xfId="0" applyAlignment="1" applyFont="1">
      <alignment shrinkToFit="0" wrapText="1"/>
    </xf>
    <xf borderId="1" fillId="0" fontId="6" numFmtId="0" xfId="0" applyAlignment="1" applyBorder="1" applyFont="1">
      <alignment shrinkToFit="0" wrapText="1"/>
    </xf>
    <xf borderId="1" fillId="0" fontId="1" numFmtId="49" xfId="0" applyAlignment="1" applyBorder="1" applyFont="1" applyNumberFormat="1">
      <alignment vertical="bottom"/>
    </xf>
    <xf borderId="0" fillId="0" fontId="1" numFmtId="0" xfId="0" applyAlignment="1" applyFont="1">
      <alignment vertical="bottom"/>
    </xf>
    <xf borderId="0" fillId="3" fontId="7" numFmtId="0" xfId="0" applyAlignment="1" applyFill="1" applyFont="1">
      <alignment shrinkToFit="0" vertical="bottom" wrapText="1"/>
    </xf>
    <xf borderId="0" fillId="3" fontId="1" numFmtId="0" xfId="0" applyAlignment="1" applyFont="1">
      <alignment vertical="bottom"/>
    </xf>
    <xf borderId="0" fillId="0" fontId="1" numFmtId="49" xfId="0" applyAlignment="1" applyFont="1" applyNumberFormat="1">
      <alignment vertical="top"/>
    </xf>
    <xf borderId="0" fillId="3" fontId="7" numFmtId="0" xfId="0" applyAlignment="1" applyFont="1">
      <alignment horizontal="left" readingOrder="0" shrinkToFit="0" vertical="top" wrapText="1"/>
    </xf>
    <xf borderId="0" fillId="3" fontId="7" numFmtId="0" xfId="0" applyAlignment="1" applyFont="1">
      <alignment horizontal="left" readingOrder="0" shrinkToFit="0" vertical="bottom" wrapText="1"/>
    </xf>
    <xf borderId="0" fillId="3" fontId="8" numFmtId="49" xfId="0" applyAlignment="1" applyFont="1" applyNumberFormat="1">
      <alignment horizontal="left" shrinkToFit="0" vertical="bottom" wrapText="0"/>
    </xf>
    <xf borderId="0" fillId="3" fontId="9" numFmtId="49" xfId="0" applyAlignment="1" applyFont="1" applyNumberFormat="1">
      <alignment vertical="bottom"/>
    </xf>
    <xf borderId="0" fillId="3" fontId="9" numFmtId="49" xfId="0" applyAlignment="1" applyFont="1" applyNumberFormat="1">
      <alignment vertical="top"/>
    </xf>
    <xf borderId="0" fillId="0" fontId="9" numFmtId="49" xfId="0" applyAlignment="1" applyFont="1" applyNumberFormat="1">
      <alignment vertical="top"/>
    </xf>
    <xf borderId="0" fillId="3" fontId="1" numFmtId="49" xfId="0" applyAlignment="1" applyFont="1" applyNumberFormat="1">
      <alignment vertical="center"/>
    </xf>
    <xf borderId="0" fillId="3" fontId="9" numFmtId="49" xfId="0" applyAlignment="1" applyFont="1" applyNumberFormat="1">
      <alignment vertical="center"/>
    </xf>
    <xf borderId="0" fillId="3" fontId="9" numFmtId="49" xfId="0" applyAlignment="1" applyFont="1" applyNumberFormat="1">
      <alignment horizontal="left" readingOrder="0" vertical="center"/>
    </xf>
    <xf borderId="0" fillId="3" fontId="9" numFmtId="49" xfId="0" applyAlignment="1" applyFont="1" applyNumberFormat="1">
      <alignment horizontal="left" vertical="center"/>
    </xf>
    <xf borderId="0" fillId="3" fontId="9" numFmtId="0" xfId="0" applyAlignment="1" applyFont="1">
      <alignment vertical="bottom"/>
    </xf>
    <xf borderId="0" fillId="0" fontId="9" numFmtId="0" xfId="0" applyAlignment="1" applyFont="1">
      <alignment vertical="bottom"/>
    </xf>
    <xf borderId="0" fillId="3" fontId="9" numFmtId="0" xfId="0" applyAlignment="1" applyFont="1">
      <alignment horizontal="left" readingOrder="0" vertical="center"/>
    </xf>
    <xf borderId="0" fillId="3" fontId="9" numFmtId="0" xfId="0" applyAlignment="1" applyFont="1">
      <alignment vertical="center"/>
    </xf>
    <xf borderId="0" fillId="3" fontId="9" numFmtId="49" xfId="0" applyAlignment="1" applyFont="1" applyNumberFormat="1">
      <alignment horizontal="left" readingOrder="0" vertical="center"/>
    </xf>
    <xf borderId="0" fillId="3" fontId="9" numFmtId="0" xfId="0" applyAlignment="1" applyFont="1">
      <alignment vertical="top"/>
    </xf>
    <xf borderId="0" fillId="0" fontId="9" numFmtId="0" xfId="0" applyAlignment="1" applyFont="1">
      <alignment vertical="top"/>
    </xf>
    <xf borderId="0" fillId="0" fontId="6" numFmtId="0" xfId="0" applyAlignment="1" applyFont="1">
      <alignment vertical="center"/>
    </xf>
    <xf borderId="0" fillId="0" fontId="10" numFmtId="0" xfId="0" applyAlignment="1" applyFont="1">
      <alignment horizontal="left" shrinkToFit="0" vertical="top" wrapText="0"/>
    </xf>
    <xf borderId="0" fillId="0" fontId="6" numFmtId="0" xfId="0" applyFont="1"/>
    <xf borderId="0" fillId="3" fontId="8" numFmtId="49" xfId="0" applyAlignment="1" applyFont="1" applyNumberFormat="1">
      <alignment horizontal="left" readingOrder="0" shrinkToFit="0" vertical="bottom" wrapText="0"/>
    </xf>
    <xf borderId="0" fillId="0" fontId="9" numFmtId="49" xfId="0" applyAlignment="1" applyFont="1" applyNumberFormat="1">
      <alignment vertical="bottom"/>
    </xf>
    <xf borderId="2" fillId="3" fontId="11" numFmtId="0" xfId="0" applyAlignment="1" applyBorder="1" applyFont="1">
      <alignment horizontal="left" readingOrder="0" shrinkToFit="0" vertical="bottom" wrapText="1"/>
    </xf>
    <xf borderId="3" fillId="3" fontId="12" numFmtId="0" xfId="0" applyAlignment="1" applyBorder="1" applyFont="1">
      <alignment horizontal="left" readingOrder="0" shrinkToFit="0" vertical="bottom" wrapText="1"/>
    </xf>
    <xf borderId="4" fillId="3" fontId="11" numFmtId="0" xfId="0" applyAlignment="1" applyBorder="1" applyFont="1">
      <alignment horizontal="left" readingOrder="0" shrinkToFit="0" vertical="bottom" wrapText="1"/>
    </xf>
    <xf borderId="5" fillId="3" fontId="7" numFmtId="0" xfId="0" applyAlignment="1" applyBorder="1" applyFont="1">
      <alignment horizontal="left" readingOrder="0" shrinkToFit="0" vertical="center" wrapText="1"/>
    </xf>
    <xf borderId="6" fillId="3" fontId="7" numFmtId="0" xfId="0" applyAlignment="1" applyBorder="1" applyFont="1">
      <alignment horizontal="left" readingOrder="0" shrinkToFit="0" vertical="top" wrapText="1"/>
    </xf>
    <xf borderId="7" fillId="3" fontId="7" numFmtId="0" xfId="0" applyAlignment="1" applyBorder="1" applyFont="1">
      <alignment horizontal="left" readingOrder="0" shrinkToFit="0" vertical="top" wrapText="1"/>
    </xf>
    <xf borderId="3" fillId="0" fontId="6" numFmtId="0" xfId="0" applyBorder="1" applyFont="1"/>
    <xf borderId="0" fillId="0" fontId="6" numFmtId="0" xfId="0" applyFont="1"/>
    <xf borderId="0" fillId="3" fontId="9" numFmtId="0" xfId="0" applyAlignment="1" applyFont="1">
      <alignment horizontal="left" vertical="center"/>
    </xf>
    <xf borderId="0" fillId="3" fontId="13" numFmtId="0" xfId="0" applyAlignment="1" applyFont="1">
      <alignment horizontal="left" shrinkToFit="0" vertical="top" wrapText="1"/>
    </xf>
    <xf borderId="0" fillId="3" fontId="14" numFmtId="0" xfId="0" applyAlignment="1" applyFont="1">
      <alignment horizontal="left" shrinkToFit="0" vertical="center" wrapText="1"/>
    </xf>
    <xf borderId="0" fillId="0" fontId="1" numFmtId="0" xfId="0" applyAlignment="1" applyFont="1">
      <alignment vertical="center"/>
    </xf>
    <xf borderId="0" fillId="0" fontId="9" numFmtId="0" xfId="0" applyAlignment="1" applyFont="1">
      <alignment vertical="center"/>
    </xf>
    <xf borderId="0" fillId="0" fontId="15" numFmtId="0" xfId="0" applyAlignment="1" applyFont="1">
      <alignment vertical="center"/>
    </xf>
    <xf borderId="0" fillId="0" fontId="4" numFmtId="0" xfId="0" applyAlignment="1" applyFont="1">
      <alignment horizontal="left" readingOrder="0" vertical="bottom"/>
    </xf>
    <xf borderId="0" fillId="0" fontId="16" numFmtId="0" xfId="0" applyAlignment="1" applyFont="1">
      <alignment horizontal="right" readingOrder="0" shrinkToFit="0" vertical="bottom" wrapText="0"/>
    </xf>
    <xf borderId="8" fillId="0" fontId="1" numFmtId="0" xfId="0" applyAlignment="1" applyBorder="1" applyFont="1">
      <alignment vertical="bottom"/>
    </xf>
    <xf borderId="9" fillId="0" fontId="17" numFmtId="0" xfId="0" applyAlignment="1" applyBorder="1" applyFont="1">
      <alignment vertical="center"/>
    </xf>
    <xf borderId="10" fillId="0" fontId="17" numFmtId="0" xfId="0" applyAlignment="1" applyBorder="1" applyFont="1">
      <alignment vertical="center"/>
    </xf>
    <xf borderId="11" fillId="0" fontId="17" numFmtId="0" xfId="0" applyAlignment="1" applyBorder="1" applyFont="1">
      <alignment vertical="center"/>
    </xf>
    <xf borderId="9" fillId="4" fontId="1" numFmtId="0" xfId="0" applyAlignment="1" applyBorder="1" applyFill="1" applyFont="1">
      <alignment readingOrder="0" vertical="center"/>
    </xf>
    <xf borderId="9" fillId="4" fontId="9" numFmtId="164" xfId="0" applyAlignment="1" applyBorder="1" applyFont="1" applyNumberFormat="1">
      <alignment horizontal="left" readingOrder="0" vertical="center"/>
    </xf>
    <xf borderId="9" fillId="4" fontId="9" numFmtId="0" xfId="0" applyAlignment="1" applyBorder="1" applyFont="1">
      <alignment readingOrder="0" vertical="center"/>
    </xf>
    <xf borderId="0" fillId="4" fontId="18" numFmtId="0" xfId="0" applyAlignment="1" applyFont="1">
      <alignment horizontal="left" readingOrder="0" shrinkToFit="0" vertical="center" wrapText="1"/>
    </xf>
    <xf borderId="9" fillId="3" fontId="1" numFmtId="0" xfId="0" applyAlignment="1" applyBorder="1" applyFont="1">
      <alignment readingOrder="0" vertical="center"/>
    </xf>
    <xf borderId="9" fillId="3" fontId="9" numFmtId="0" xfId="0" applyAlignment="1" applyBorder="1" applyFont="1">
      <alignment horizontal="left" readingOrder="0" vertical="center"/>
    </xf>
    <xf borderId="9" fillId="3" fontId="9" numFmtId="0" xfId="0" applyAlignment="1" applyBorder="1" applyFont="1">
      <alignment readingOrder="0" vertical="center"/>
    </xf>
    <xf borderId="0" fillId="3" fontId="18" numFmtId="0" xfId="0" applyAlignment="1" applyFont="1">
      <alignment readingOrder="0" shrinkToFit="0" vertical="center" wrapText="1"/>
    </xf>
    <xf borderId="9" fillId="4" fontId="1" numFmtId="0" xfId="0" applyAlignment="1" applyBorder="1" applyFont="1">
      <alignment vertical="center"/>
    </xf>
    <xf borderId="9" fillId="3" fontId="1" numFmtId="0" xfId="0" applyAlignment="1" applyBorder="1" applyFont="1">
      <alignment vertical="center"/>
    </xf>
    <xf borderId="9" fillId="3" fontId="9" numFmtId="164" xfId="0" applyAlignment="1" applyBorder="1" applyFont="1" applyNumberFormat="1">
      <alignment horizontal="left" readingOrder="0" vertical="center"/>
    </xf>
    <xf borderId="9" fillId="3" fontId="9" numFmtId="0" xfId="0" applyAlignment="1" applyBorder="1" applyFont="1">
      <alignment vertical="center"/>
    </xf>
    <xf borderId="0" fillId="3" fontId="18" numFmtId="0" xfId="0" applyAlignment="1" applyFont="1">
      <alignment shrinkToFit="0" vertical="center" wrapText="1"/>
    </xf>
    <xf borderId="0" fillId="4" fontId="18" numFmtId="0" xfId="0" applyAlignment="1" applyFont="1">
      <alignment horizontal="left" shrinkToFit="0" vertical="center" wrapText="1"/>
    </xf>
    <xf borderId="9" fillId="4" fontId="9" numFmtId="0" xfId="0" applyAlignment="1" applyBorder="1" applyFont="1">
      <alignment horizontal="left" readingOrder="0" vertical="center"/>
    </xf>
    <xf borderId="9" fillId="4" fontId="9" numFmtId="164" xfId="0" applyAlignment="1" applyBorder="1" applyFont="1" applyNumberFormat="1">
      <alignment horizontal="left" vertical="center"/>
    </xf>
    <xf borderId="9" fillId="4" fontId="9" numFmtId="0" xfId="0" applyAlignment="1" applyBorder="1" applyFont="1">
      <alignment vertical="center"/>
    </xf>
    <xf borderId="9" fillId="3" fontId="9" numFmtId="164" xfId="0" applyAlignment="1" applyBorder="1" applyFont="1" applyNumberFormat="1">
      <alignment horizontal="left" vertical="center"/>
    </xf>
    <xf borderId="9" fillId="4" fontId="1" numFmtId="14" xfId="0" applyAlignment="1" applyBorder="1" applyFont="1" applyNumberFormat="1">
      <alignment readingOrder="0" vertical="center"/>
    </xf>
    <xf borderId="9" fillId="0" fontId="1" numFmtId="0" xfId="0" applyAlignment="1" applyBorder="1" applyFont="1">
      <alignment readingOrder="0" vertical="center"/>
    </xf>
    <xf borderId="9" fillId="0" fontId="9" numFmtId="165" xfId="0" applyAlignment="1" applyBorder="1" applyFont="1" applyNumberFormat="1">
      <alignment horizontal="left" readingOrder="0" vertical="center"/>
    </xf>
    <xf borderId="9" fillId="0" fontId="9" numFmtId="0" xfId="0" applyAlignment="1" applyBorder="1" applyFont="1">
      <alignment vertical="center"/>
    </xf>
    <xf borderId="0" fillId="0" fontId="19" numFmtId="0" xfId="0" applyAlignment="1" applyFont="1">
      <alignment shrinkToFit="0" vertical="center" wrapText="1"/>
    </xf>
    <xf borderId="0" fillId="2" fontId="1" numFmtId="0" xfId="0" applyAlignment="1" applyFont="1">
      <alignment vertical="center"/>
    </xf>
    <xf borderId="0" fillId="0" fontId="20" numFmtId="0" xfId="0" applyAlignment="1" applyFont="1">
      <alignment horizontal="right" shrinkToFit="0" vertical="bottom" wrapText="0"/>
    </xf>
    <xf borderId="0" fillId="0" fontId="21" numFmtId="0" xfId="0" applyAlignment="1" applyFont="1">
      <alignment horizontal="right" readingOrder="0" shrinkToFit="0" vertical="bottom" wrapText="1"/>
    </xf>
    <xf borderId="8" fillId="0" fontId="1" numFmtId="0" xfId="0" applyAlignment="1" applyBorder="1" applyFont="1">
      <alignment vertical="center"/>
    </xf>
    <xf borderId="0" fillId="0" fontId="22" numFmtId="0" xfId="0" applyAlignment="1" applyFont="1">
      <alignment vertical="center"/>
    </xf>
    <xf borderId="0" fillId="0" fontId="17" numFmtId="0" xfId="0" applyAlignment="1" applyFont="1">
      <alignment vertical="center"/>
    </xf>
    <xf borderId="0" fillId="0" fontId="17" numFmtId="0" xfId="0" applyAlignment="1" applyFont="1">
      <alignment horizontal="center" vertical="center"/>
    </xf>
    <xf borderId="9" fillId="0" fontId="1" numFmtId="0" xfId="0" applyAlignment="1" applyBorder="1" applyFont="1">
      <alignment vertical="center"/>
    </xf>
    <xf borderId="9" fillId="4" fontId="23" numFmtId="0" xfId="0" applyAlignment="1" applyBorder="1" applyFont="1">
      <alignment vertical="center"/>
    </xf>
    <xf borderId="9" fillId="4" fontId="9" numFmtId="166" xfId="0" applyAlignment="1" applyBorder="1" applyFont="1" applyNumberFormat="1">
      <alignment horizontal="left" vertical="center"/>
    </xf>
    <xf borderId="9" fillId="4" fontId="9" numFmtId="0" xfId="0" applyAlignment="1" applyBorder="1" applyFont="1">
      <alignment horizontal="left" readingOrder="0" vertical="center"/>
    </xf>
    <xf borderId="9" fillId="4" fontId="24" numFmtId="0" xfId="0" applyAlignment="1" applyBorder="1" applyFont="1">
      <alignment readingOrder="0" shrinkToFit="0" vertical="center" wrapText="0"/>
    </xf>
    <xf borderId="9" fillId="4" fontId="23" numFmtId="167" xfId="0" applyAlignment="1" applyBorder="1" applyFont="1" applyNumberFormat="1">
      <alignment horizontal="right" readingOrder="0" vertical="center"/>
    </xf>
    <xf borderId="0" fillId="4" fontId="19" numFmtId="0" xfId="0" applyAlignment="1" applyFont="1">
      <alignment horizontal="left" readingOrder="0" shrinkToFit="0" vertical="center" wrapText="1"/>
    </xf>
    <xf borderId="9" fillId="0" fontId="23" numFmtId="0" xfId="0" applyAlignment="1" applyBorder="1" applyFont="1">
      <alignment vertical="center"/>
    </xf>
    <xf borderId="9" fillId="0" fontId="9" numFmtId="166" xfId="0" applyAlignment="1" applyBorder="1" applyFont="1" applyNumberFormat="1">
      <alignment horizontal="left" vertical="center"/>
    </xf>
    <xf borderId="9" fillId="0" fontId="9" numFmtId="0" xfId="0" applyAlignment="1" applyBorder="1" applyFont="1">
      <alignment vertical="center"/>
    </xf>
    <xf borderId="9" fillId="0" fontId="9" numFmtId="0" xfId="0" applyAlignment="1" applyBorder="1" applyFont="1">
      <alignment readingOrder="0" vertical="center"/>
    </xf>
    <xf borderId="9" fillId="0" fontId="23" numFmtId="167" xfId="0" applyAlignment="1" applyBorder="1" applyFont="1" applyNumberFormat="1">
      <alignment horizontal="right" readingOrder="0" vertical="center"/>
    </xf>
    <xf borderId="0" fillId="0" fontId="19" numFmtId="0" xfId="0" applyAlignment="1" applyFont="1">
      <alignment horizontal="left" readingOrder="0" shrinkToFit="0" vertical="center" wrapText="1"/>
    </xf>
    <xf borderId="9" fillId="4" fontId="9" numFmtId="0" xfId="0" applyAlignment="1" applyBorder="1" applyFont="1">
      <alignment vertical="center"/>
    </xf>
    <xf borderId="9" fillId="4" fontId="9" numFmtId="0" xfId="0" applyAlignment="1" applyBorder="1" applyFont="1">
      <alignment readingOrder="0" vertical="center"/>
    </xf>
    <xf borderId="9" fillId="0" fontId="9" numFmtId="166" xfId="0" applyAlignment="1" applyBorder="1" applyFont="1" applyNumberFormat="1">
      <alignment vertical="center"/>
    </xf>
    <xf borderId="9" fillId="0" fontId="23" numFmtId="167" xfId="0" applyAlignment="1" applyBorder="1" applyFont="1" applyNumberFormat="1">
      <alignment horizontal="right" vertical="center"/>
    </xf>
    <xf borderId="9" fillId="4" fontId="9" numFmtId="166" xfId="0" applyAlignment="1" applyBorder="1" applyFont="1" applyNumberFormat="1">
      <alignment vertical="center"/>
    </xf>
    <xf borderId="9" fillId="4" fontId="23" numFmtId="167" xfId="0" applyAlignment="1" applyBorder="1" applyFont="1" applyNumberFormat="1">
      <alignment horizontal="right" vertical="center"/>
    </xf>
    <xf borderId="9" fillId="4" fontId="9" numFmtId="0" xfId="0" applyAlignment="1" applyBorder="1" applyFont="1">
      <alignment readingOrder="0" shrinkToFit="0" vertical="center" wrapText="0"/>
    </xf>
    <xf borderId="0" fillId="0" fontId="23" numFmtId="0" xfId="0" applyAlignment="1" applyFont="1">
      <alignment vertical="center"/>
    </xf>
    <xf borderId="0" fillId="0" fontId="9" numFmtId="166" xfId="0" applyAlignment="1" applyFont="1" applyNumberFormat="1">
      <alignment vertical="center"/>
    </xf>
    <xf borderId="0" fillId="0" fontId="9" numFmtId="0" xfId="0" applyAlignment="1" applyFont="1">
      <alignment vertical="center"/>
    </xf>
    <xf borderId="0" fillId="0" fontId="23" numFmtId="167" xfId="0" applyAlignment="1" applyFont="1" applyNumberFormat="1">
      <alignment horizontal="right" vertical="center"/>
    </xf>
    <xf borderId="0" fillId="0" fontId="25" numFmtId="0" xfId="0" applyAlignment="1" applyFont="1">
      <alignment vertical="bottom"/>
    </xf>
    <xf borderId="0" fillId="0" fontId="26" numFmtId="0" xfId="0" applyAlignment="1" applyFont="1">
      <alignment horizontal="left" vertical="bottom"/>
    </xf>
    <xf borderId="0" fillId="0" fontId="25" numFmtId="0" xfId="0" applyAlignment="1" applyFont="1">
      <alignment shrinkToFit="0" vertical="bottom" wrapText="1"/>
    </xf>
    <xf borderId="8" fillId="0" fontId="22" numFmtId="0" xfId="0" applyAlignment="1" applyBorder="1" applyFont="1">
      <alignment vertical="center"/>
    </xf>
    <xf borderId="8" fillId="0" fontId="22" numFmtId="0" xfId="0" applyAlignment="1" applyBorder="1" applyFont="1">
      <alignment shrinkToFit="0" vertical="center" wrapText="1"/>
    </xf>
    <xf borderId="0" fillId="0" fontId="22" numFmtId="0" xfId="0" applyAlignment="1" applyFont="1">
      <alignment shrinkToFit="0" vertical="center" wrapText="1"/>
    </xf>
    <xf borderId="0" fillId="0" fontId="27" numFmtId="0" xfId="0" applyAlignment="1" applyFont="1">
      <alignment horizontal="right" readingOrder="0" shrinkToFit="0" vertical="center" wrapText="1"/>
    </xf>
    <xf borderId="0" fillId="0" fontId="27" numFmtId="0" xfId="0" applyAlignment="1" applyFont="1">
      <alignment readingOrder="0" shrinkToFit="0" vertical="center" wrapText="1"/>
    </xf>
    <xf borderId="0" fillId="0" fontId="27" numFmtId="0" xfId="0" applyAlignment="1" applyFont="1">
      <alignment shrinkToFit="0" vertical="center" wrapText="1"/>
    </xf>
    <xf borderId="9" fillId="0" fontId="28" numFmtId="49" xfId="0" applyAlignment="1" applyBorder="1" applyFont="1" applyNumberFormat="1">
      <alignment horizontal="right" readingOrder="0" shrinkToFit="0" vertical="center" wrapText="1"/>
    </xf>
    <xf borderId="0" fillId="0" fontId="7" numFmtId="0" xfId="0" applyAlignment="1" applyFont="1">
      <alignment vertical="center"/>
    </xf>
    <xf borderId="9" fillId="4" fontId="7" numFmtId="0" xfId="0" applyAlignment="1" applyBorder="1" applyFont="1">
      <alignment horizontal="left" readingOrder="0" shrinkToFit="0" vertical="center" wrapText="1"/>
    </xf>
    <xf borderId="0" fillId="4" fontId="18" numFmtId="0" xfId="0" applyAlignment="1" applyFont="1">
      <alignment readingOrder="0" shrinkToFit="0" vertical="center" wrapText="1"/>
    </xf>
    <xf borderId="9" fillId="0" fontId="28" numFmtId="49" xfId="0" applyAlignment="1" applyBorder="1" applyFont="1" applyNumberFormat="1">
      <alignment horizontal="right" shrinkToFit="0" vertical="center" wrapText="1"/>
    </xf>
    <xf borderId="9" fillId="0" fontId="7" numFmtId="0" xfId="0" applyAlignment="1" applyBorder="1" applyFont="1">
      <alignment horizontal="left" readingOrder="0" shrinkToFit="0" vertical="center" wrapText="1"/>
    </xf>
    <xf borderId="0" fillId="0" fontId="18" numFmtId="0" xfId="0" applyAlignment="1" applyFont="1">
      <alignment shrinkToFit="0" vertical="center" wrapText="1"/>
    </xf>
    <xf borderId="0" fillId="4" fontId="18" numFmtId="0" xfId="0" applyAlignment="1" applyFont="1">
      <alignment shrinkToFit="0" vertical="center" wrapText="1"/>
    </xf>
    <xf borderId="0" fillId="0" fontId="29" numFmtId="0" xfId="0" applyAlignment="1" applyFont="1">
      <alignment vertical="bottom"/>
    </xf>
    <xf borderId="0" fillId="0" fontId="28" numFmtId="0" xfId="0" applyAlignment="1" applyFont="1">
      <alignment vertical="bottom"/>
    </xf>
    <xf borderId="0" fillId="0" fontId="21" numFmtId="0" xfId="0" applyAlignment="1" applyFont="1">
      <alignment horizontal="left" readingOrder="0" shrinkToFit="0" vertical="bottom" wrapText="1"/>
    </xf>
    <xf borderId="0" fillId="0" fontId="28" numFmtId="0" xfId="0" applyAlignment="1" applyFont="1">
      <alignment vertical="top"/>
    </xf>
    <xf borderId="0" fillId="3" fontId="21" numFmtId="0" xfId="0" applyAlignment="1" applyFont="1">
      <alignment horizontal="left" readingOrder="0" shrinkToFit="0" vertical="top" wrapText="1"/>
    </xf>
    <xf borderId="0" fillId="0" fontId="30" numFmtId="0" xfId="0" applyAlignment="1" applyFont="1">
      <alignment vertical="center"/>
    </xf>
    <xf borderId="0" fillId="0" fontId="31" numFmtId="167" xfId="0" applyAlignment="1" applyFont="1" applyNumberFormat="1">
      <alignment horizontal="left" vertical="center"/>
    </xf>
    <xf borderId="0" fillId="0" fontId="1" numFmtId="167" xfId="0" applyAlignment="1" applyFont="1" applyNumberFormat="1">
      <alignment vertical="center"/>
    </xf>
    <xf borderId="0" fillId="0" fontId="30" numFmtId="0" xfId="0" applyAlignment="1" applyFont="1">
      <alignment vertical="top"/>
    </xf>
    <xf borderId="0" fillId="0" fontId="32" numFmtId="0" xfId="0" applyAlignment="1" applyFont="1">
      <alignment horizontal="right" vertical="top"/>
    </xf>
    <xf borderId="0" fillId="0" fontId="33" numFmtId="0" xfId="0" applyAlignment="1" applyFont="1">
      <alignment vertical="center"/>
    </xf>
    <xf borderId="12" fillId="0" fontId="34" numFmtId="0" xfId="0" applyAlignment="1" applyBorder="1" applyFont="1">
      <alignment vertical="center"/>
    </xf>
    <xf borderId="12" fillId="0" fontId="35" numFmtId="167" xfId="0" applyAlignment="1" applyBorder="1" applyFont="1" applyNumberFormat="1">
      <alignment horizontal="right" vertical="center"/>
    </xf>
    <xf borderId="12" fillId="0" fontId="35" numFmtId="9" xfId="0" applyAlignment="1" applyBorder="1" applyFont="1" applyNumberFormat="1">
      <alignment horizontal="right" vertical="center"/>
    </xf>
    <xf borderId="0" fillId="0" fontId="7" numFmtId="167" xfId="0" applyAlignment="1" applyFont="1" applyNumberFormat="1">
      <alignment horizontal="right" readingOrder="0"/>
    </xf>
    <xf borderId="0" fillId="0" fontId="36" numFmtId="167" xfId="0" applyAlignment="1" applyFont="1" applyNumberFormat="1">
      <alignment horizontal="right"/>
    </xf>
    <xf borderId="0" fillId="0" fontId="36" numFmtId="9" xfId="0" applyAlignment="1" applyFont="1" applyNumberFormat="1">
      <alignment horizontal="right" vertical="center"/>
    </xf>
    <xf borderId="0" fillId="0" fontId="23" numFmtId="0" xfId="0" applyAlignment="1" applyFont="1">
      <alignment readingOrder="0" vertical="center"/>
    </xf>
    <xf borderId="13" fillId="0" fontId="23" numFmtId="0" xfId="0" applyAlignment="1" applyBorder="1" applyFont="1">
      <alignment vertical="center"/>
    </xf>
    <xf borderId="13" fillId="0" fontId="7" numFmtId="167" xfId="0" applyAlignment="1" applyBorder="1" applyFont="1" applyNumberFormat="1">
      <alignment horizontal="right" readingOrder="0"/>
    </xf>
    <xf borderId="13" fillId="0" fontId="36" numFmtId="167" xfId="0" applyAlignment="1" applyBorder="1" applyFont="1" applyNumberFormat="1">
      <alignment horizontal="right"/>
    </xf>
    <xf borderId="13" fillId="0" fontId="36" numFmtId="9" xfId="0" applyAlignment="1" applyBorder="1" applyFont="1" applyNumberFormat="1">
      <alignment horizontal="right" vertical="center"/>
    </xf>
    <xf borderId="0" fillId="0" fontId="7" numFmtId="0" xfId="0" applyAlignment="1" applyFont="1">
      <alignment vertical="center"/>
    </xf>
    <xf borderId="0" fillId="0" fontId="36" numFmtId="0" xfId="0" applyAlignment="1" applyFont="1">
      <alignment vertical="center"/>
    </xf>
    <xf borderId="0" fillId="0" fontId="37" numFmtId="0" xfId="0" applyAlignment="1" applyFont="1">
      <alignment horizontal="left" vertical="bottom"/>
    </xf>
    <xf borderId="0" fillId="0" fontId="38" numFmtId="0" xfId="0" applyAlignment="1" applyFont="1">
      <alignment shrinkToFit="0" vertical="center" wrapText="1"/>
    </xf>
    <xf borderId="0" fillId="0" fontId="21" numFmtId="0" xfId="0" applyAlignment="1" applyFont="1">
      <alignment horizontal="left" readingOrder="0" shrinkToFit="0" vertical="center" wrapText="1"/>
    </xf>
    <xf borderId="0" fillId="0" fontId="39" numFmtId="0" xfId="0" applyAlignment="1" applyFont="1">
      <alignment horizontal="left" vertical="bottom"/>
    </xf>
    <xf borderId="0" fillId="0" fontId="7" numFmtId="0" xfId="0" applyAlignment="1" applyFont="1">
      <alignment vertical="bottom"/>
    </xf>
    <xf borderId="0" fillId="0" fontId="40" numFmtId="0" xfId="0" applyAlignment="1" applyFont="1">
      <alignment horizontal="left" vertical="bottom"/>
    </xf>
    <xf borderId="0" fillId="0" fontId="31" numFmtId="0" xfId="0" applyAlignment="1" applyFont="1">
      <alignment horizontal="right" vertical="bottom"/>
    </xf>
    <xf borderId="0" fillId="0" fontId="7" numFmtId="167" xfId="0" applyAlignment="1" applyFont="1" applyNumberFormat="1">
      <alignment horizontal="right" vertical="bottom"/>
    </xf>
    <xf borderId="0" fillId="0" fontId="7" numFmtId="167" xfId="0" applyAlignment="1" applyFont="1" applyNumberFormat="1">
      <alignment horizontal="right" readingOrder="0" vertical="bottom"/>
    </xf>
    <xf borderId="14" fillId="0" fontId="7" numFmtId="0" xfId="0" applyAlignment="1" applyBorder="1" applyFont="1">
      <alignment vertical="bottom"/>
    </xf>
    <xf borderId="14" fillId="0" fontId="7" numFmtId="167" xfId="0" applyAlignment="1" applyBorder="1" applyFont="1" applyNumberFormat="1">
      <alignment vertical="bottom"/>
    </xf>
    <xf borderId="0" fillId="0" fontId="21" numFmtId="0" xfId="0" applyAlignment="1" applyFont="1">
      <alignment horizontal="right" vertical="bottom"/>
    </xf>
    <xf borderId="0" fillId="0" fontId="33" numFmtId="0" xfId="0" applyAlignment="1" applyFont="1">
      <alignment vertical="bottom"/>
    </xf>
    <xf borderId="0" fillId="0" fontId="41" numFmtId="167" xfId="0" applyAlignment="1" applyFont="1" applyNumberFormat="1">
      <alignment horizontal="right" vertical="bottom"/>
    </xf>
    <xf borderId="0" fillId="0" fontId="17" numFmtId="167" xfId="0" applyAlignment="1" applyFont="1" applyNumberFormat="1">
      <alignment horizontal="right" vertical="bottom"/>
    </xf>
    <xf borderId="0" fillId="0" fontId="7" numFmtId="167" xfId="0" applyAlignment="1" applyFont="1" applyNumberFormat="1">
      <alignment readingOrder="0" vertical="bottom"/>
    </xf>
    <xf borderId="0" fillId="0" fontId="42" numFmtId="0" xfId="0" applyAlignment="1" applyFont="1">
      <alignment vertical="bottom"/>
    </xf>
    <xf borderId="0" fillId="0" fontId="28" numFmtId="167" xfId="0" applyAlignment="1" applyFont="1" applyNumberFormat="1">
      <alignment vertical="bottom"/>
    </xf>
    <xf borderId="0" fillId="0" fontId="7" numFmtId="0" xfId="0" applyAlignment="1" applyFont="1">
      <alignment readingOrder="0" vertical="bottom"/>
    </xf>
    <xf borderId="0" fillId="0" fontId="21" numFmtId="0" xfId="0" applyAlignment="1" applyFont="1">
      <alignment horizontal="right" readingOrder="0" vertical="bottom"/>
    </xf>
    <xf borderId="0" fillId="0" fontId="43" numFmtId="0" xfId="0" applyAlignment="1" applyFont="1">
      <alignment vertical="center"/>
    </xf>
    <xf borderId="0" fillId="0" fontId="44" numFmtId="0" xfId="0" applyAlignment="1" applyFont="1">
      <alignment horizontal="left" vertical="center"/>
    </xf>
    <xf borderId="0" fillId="0" fontId="45" numFmtId="0" xfId="0" applyAlignment="1" applyFont="1">
      <alignment horizontal="left" vertical="center"/>
    </xf>
    <xf borderId="0" fillId="0" fontId="44" numFmtId="0" xfId="0" applyAlignment="1" applyFont="1">
      <alignment horizontal="center" readingOrder="0" vertical="center"/>
    </xf>
    <xf borderId="0" fillId="0" fontId="44" numFmtId="0" xfId="0" applyAlignment="1" applyFont="1">
      <alignment horizontal="center" vertical="center"/>
    </xf>
    <xf borderId="0" fillId="0" fontId="45" numFmtId="0" xfId="0" applyAlignment="1" applyFont="1">
      <alignment horizontal="center" vertical="center"/>
    </xf>
    <xf borderId="0" fillId="0" fontId="41" numFmtId="0" xfId="0" applyAlignment="1" applyFont="1">
      <alignment vertical="center"/>
    </xf>
    <xf borderId="15" fillId="5" fontId="46" numFmtId="0" xfId="0" applyAlignment="1" applyBorder="1" applyFill="1" applyFont="1">
      <alignment horizontal="left" readingOrder="0" vertical="center"/>
    </xf>
    <xf borderId="15" fillId="5" fontId="46" numFmtId="0" xfId="0" applyAlignment="1" applyBorder="1" applyFont="1">
      <alignment horizontal="left" vertical="center"/>
    </xf>
    <xf borderId="16" fillId="0" fontId="47" numFmtId="0" xfId="0" applyAlignment="1" applyBorder="1" applyFont="1">
      <alignment horizontal="left" readingOrder="0" shrinkToFit="0" vertical="center" wrapText="0"/>
    </xf>
    <xf borderId="16" fillId="0" fontId="48" numFmtId="0" xfId="0" applyAlignment="1" applyBorder="1" applyFont="1">
      <alignment horizontal="left" readingOrder="0" shrinkToFit="0" vertical="center" wrapText="0"/>
    </xf>
    <xf borderId="16" fillId="0" fontId="48" numFmtId="0" xfId="0" applyAlignment="1" applyBorder="1" applyFont="1">
      <alignment horizontal="left" shrinkToFit="0" vertical="center" wrapText="0"/>
    </xf>
    <xf borderId="17" fillId="0" fontId="48" numFmtId="0" xfId="0" applyAlignment="1" applyBorder="1" applyFont="1">
      <alignment horizontal="center" readingOrder="0" vertical="center"/>
    </xf>
    <xf borderId="18" fillId="0" fontId="48" numFmtId="0" xfId="0" applyAlignment="1" applyBorder="1" applyFont="1">
      <alignment horizontal="center" readingOrder="0" vertical="center"/>
    </xf>
    <xf borderId="16" fillId="0" fontId="48" numFmtId="0" xfId="0" applyAlignment="1" applyBorder="1" applyFont="1">
      <alignment horizontal="center" readingOrder="0" vertical="center"/>
    </xf>
    <xf borderId="16" fillId="0" fontId="48" numFmtId="0" xfId="0" applyAlignment="1" applyBorder="1" applyFont="1">
      <alignment horizontal="center" vertical="center"/>
    </xf>
    <xf borderId="17" fillId="0" fontId="48" numFmtId="0" xfId="0" applyAlignment="1" applyBorder="1" applyFont="1">
      <alignment horizontal="center" vertical="center"/>
    </xf>
    <xf borderId="18" fillId="0" fontId="48" numFmtId="0" xfId="0" applyAlignment="1" applyBorder="1" applyFont="1">
      <alignment horizontal="center" vertical="center"/>
    </xf>
    <xf borderId="16" fillId="0" fontId="49" numFmtId="0" xfId="0" applyAlignment="1" applyBorder="1" applyFont="1">
      <alignment horizontal="left" readingOrder="0" shrinkToFit="0" vertical="center" wrapText="1"/>
    </xf>
    <xf borderId="19" fillId="0" fontId="47" numFmtId="0" xfId="0" applyAlignment="1" applyBorder="1" applyFont="1">
      <alignment horizontal="left" readingOrder="0" shrinkToFit="0" vertical="center" wrapText="0"/>
    </xf>
    <xf borderId="19" fillId="0" fontId="48" numFmtId="0" xfId="0" applyAlignment="1" applyBorder="1" applyFont="1">
      <alignment horizontal="left" shrinkToFit="0" vertical="center" wrapText="0"/>
    </xf>
    <xf borderId="20" fillId="0" fontId="48" numFmtId="0" xfId="0" applyAlignment="1" applyBorder="1" applyFont="1">
      <alignment horizontal="center" vertical="center"/>
    </xf>
    <xf borderId="21" fillId="0" fontId="48" numFmtId="0" xfId="0" applyAlignment="1" applyBorder="1" applyFont="1">
      <alignment horizontal="center" vertical="center"/>
    </xf>
    <xf borderId="19" fillId="0" fontId="48" numFmtId="0" xfId="0" applyAlignment="1" applyBorder="1" applyFont="1">
      <alignment horizontal="center" readingOrder="0" vertical="center"/>
    </xf>
    <xf borderId="19" fillId="0" fontId="48" numFmtId="0" xfId="0" applyAlignment="1" applyBorder="1" applyFont="1">
      <alignment horizontal="center" vertical="center"/>
    </xf>
    <xf borderId="19" fillId="0" fontId="49" numFmtId="0" xfId="0" applyAlignment="1" applyBorder="1" applyFont="1">
      <alignment horizontal="left" shrinkToFit="0" vertical="center" wrapText="1"/>
    </xf>
    <xf borderId="19" fillId="0" fontId="47" numFmtId="0" xfId="0" applyAlignment="1" applyBorder="1" applyFont="1">
      <alignment horizontal="left" shrinkToFit="0" vertical="center" wrapText="0"/>
    </xf>
    <xf borderId="22" fillId="0" fontId="47" numFmtId="0" xfId="0" applyAlignment="1" applyBorder="1" applyFont="1">
      <alignment horizontal="left" shrinkToFit="0" vertical="center" wrapText="0"/>
    </xf>
    <xf borderId="22" fillId="0" fontId="48" numFmtId="0" xfId="0" applyAlignment="1" applyBorder="1" applyFont="1">
      <alignment horizontal="left" shrinkToFit="0" vertical="center" wrapText="0"/>
    </xf>
    <xf borderId="23" fillId="0" fontId="48" numFmtId="0" xfId="0" applyAlignment="1" applyBorder="1" applyFont="1">
      <alignment horizontal="center" vertical="center"/>
    </xf>
    <xf borderId="24" fillId="0" fontId="48" numFmtId="0" xfId="0" applyAlignment="1" applyBorder="1" applyFont="1">
      <alignment horizontal="center" vertical="center"/>
    </xf>
    <xf borderId="22" fillId="0" fontId="48" numFmtId="0" xfId="0" applyAlignment="1" applyBorder="1" applyFont="1">
      <alignment horizontal="center" vertical="center"/>
    </xf>
    <xf borderId="22" fillId="0" fontId="49" numFmtId="0" xfId="0" applyAlignment="1" applyBorder="1" applyFont="1">
      <alignment horizontal="left" shrinkToFit="0" vertical="center" wrapText="1"/>
    </xf>
    <xf borderId="0" fillId="2" fontId="6" numFmtId="0" xfId="0" applyFont="1"/>
    <xf borderId="0" fillId="0" fontId="4" numFmtId="0" xfId="0" applyAlignment="1" applyFont="1">
      <alignment horizontal="left" readingOrder="0"/>
    </xf>
    <xf borderId="0" fillId="0" fontId="50" numFmtId="0" xfId="0" applyAlignment="1" applyFont="1">
      <alignment horizontal="center" readingOrder="0"/>
    </xf>
    <xf borderId="0" fillId="0" fontId="20" numFmtId="0" xfId="0" applyAlignment="1" applyFont="1">
      <alignment horizontal="right" readingOrder="0" shrinkToFit="0" vertical="center" wrapText="0"/>
    </xf>
    <xf borderId="0" fillId="0" fontId="21" numFmtId="0" xfId="0" applyAlignment="1" applyFont="1">
      <alignment horizontal="right" readingOrder="0" shrinkToFit="0" vertical="bottom" wrapText="1"/>
    </xf>
    <xf borderId="0" fillId="0" fontId="1" numFmtId="0" xfId="0" applyFont="1"/>
    <xf borderId="0" fillId="0" fontId="51" numFmtId="0" xfId="0" applyAlignment="1" applyFont="1">
      <alignment horizontal="left" readingOrder="0" vertical="center"/>
    </xf>
    <xf borderId="0" fillId="0" fontId="31" numFmtId="0" xfId="0" applyAlignment="1" applyFont="1">
      <alignment horizontal="left" readingOrder="0" vertical="center"/>
    </xf>
    <xf borderId="0" fillId="0" fontId="51" numFmtId="0" xfId="0" applyAlignment="1" applyFont="1">
      <alignment horizontal="right" readingOrder="0" vertical="center"/>
    </xf>
    <xf borderId="0" fillId="0" fontId="52" numFmtId="0" xfId="0" applyAlignment="1" applyFont="1">
      <alignment horizontal="center" readingOrder="0"/>
    </xf>
    <xf borderId="8" fillId="0" fontId="53" numFmtId="0" xfId="0" applyBorder="1" applyFont="1"/>
    <xf borderId="0" fillId="0" fontId="54" numFmtId="0" xfId="0" applyAlignment="1" applyFont="1">
      <alignment vertical="center"/>
    </xf>
    <xf borderId="0" fillId="0" fontId="55" numFmtId="0" xfId="0" applyAlignment="1" applyFont="1">
      <alignment readingOrder="0" vertical="center"/>
    </xf>
    <xf borderId="0" fillId="0" fontId="54" numFmtId="0" xfId="0" applyAlignment="1" applyFont="1">
      <alignment horizontal="left" vertical="center"/>
    </xf>
    <xf borderId="0" fillId="0" fontId="56" numFmtId="0" xfId="0" applyAlignment="1" applyFont="1">
      <alignment horizontal="left" readingOrder="0" vertical="center"/>
    </xf>
    <xf borderId="0" fillId="0" fontId="56" numFmtId="0" xfId="0" applyAlignment="1" applyFont="1">
      <alignment horizontal="center" readingOrder="0" vertical="center"/>
    </xf>
    <xf borderId="0" fillId="0" fontId="56" numFmtId="0" xfId="0" applyAlignment="1" applyFont="1">
      <alignment horizontal="right" readingOrder="0" vertical="center"/>
    </xf>
    <xf borderId="0" fillId="0" fontId="1" numFmtId="0" xfId="0" applyAlignment="1" applyFont="1">
      <alignment horizontal="left" vertical="center"/>
    </xf>
    <xf borderId="9" fillId="4" fontId="31" numFmtId="0" xfId="0" applyAlignment="1" applyBorder="1" applyFont="1">
      <alignment horizontal="left" readingOrder="0" vertical="center"/>
    </xf>
    <xf borderId="10" fillId="4" fontId="9" numFmtId="0" xfId="0" applyAlignment="1" applyBorder="1" applyFont="1">
      <alignment horizontal="left" readingOrder="0" vertical="center"/>
    </xf>
    <xf borderId="10" fillId="4" fontId="57" numFmtId="0" xfId="0" applyAlignment="1" applyBorder="1" applyFont="1">
      <alignment horizontal="left" readingOrder="0" vertical="center"/>
    </xf>
    <xf borderId="11" fillId="4" fontId="7" numFmtId="168" xfId="0" applyAlignment="1" applyBorder="1" applyFont="1" applyNumberFormat="1">
      <alignment horizontal="right" readingOrder="0" vertical="center"/>
    </xf>
    <xf borderId="0" fillId="4" fontId="21" numFmtId="168" xfId="0" applyAlignment="1" applyFont="1" applyNumberFormat="1">
      <alignment horizontal="left" readingOrder="0" vertical="center"/>
    </xf>
    <xf borderId="11" fillId="4" fontId="7" numFmtId="168" xfId="0" applyAlignment="1" applyBorder="1" applyFont="1" applyNumberFormat="1">
      <alignment horizontal="right" readingOrder="0" shrinkToFit="0" vertical="center" wrapText="0"/>
    </xf>
    <xf borderId="11" fillId="4" fontId="8" numFmtId="167" xfId="0" applyAlignment="1" applyBorder="1" applyFont="1" applyNumberFormat="1">
      <alignment horizontal="right" readingOrder="0" vertical="center"/>
    </xf>
    <xf borderId="0" fillId="0" fontId="1" numFmtId="0" xfId="0" applyAlignment="1" applyFont="1">
      <alignment horizontal="right" vertical="center"/>
    </xf>
    <xf borderId="9" fillId="0" fontId="31" numFmtId="0" xfId="0" applyAlignment="1" applyBorder="1" applyFont="1">
      <alignment readingOrder="0" vertical="center"/>
    </xf>
    <xf borderId="10" fillId="0" fontId="9" numFmtId="0" xfId="0" applyAlignment="1" applyBorder="1" applyFont="1">
      <alignment horizontal="left" readingOrder="0" vertical="center"/>
    </xf>
    <xf borderId="10" fillId="0" fontId="7" numFmtId="168" xfId="0" applyAlignment="1" applyBorder="1" applyFont="1" applyNumberFormat="1">
      <alignment horizontal="right" readingOrder="0" vertical="center"/>
    </xf>
    <xf borderId="0" fillId="0" fontId="21" numFmtId="168" xfId="0" applyAlignment="1" applyFont="1" applyNumberFormat="1">
      <alignment horizontal="left" readingOrder="0" vertical="center"/>
    </xf>
    <xf borderId="11" fillId="0" fontId="7" numFmtId="168" xfId="0" applyAlignment="1" applyBorder="1" applyFont="1" applyNumberFormat="1">
      <alignment horizontal="right" readingOrder="0" shrinkToFit="0" vertical="center" wrapText="0"/>
    </xf>
    <xf borderId="11" fillId="0" fontId="8" numFmtId="167" xfId="0" applyAlignment="1" applyBorder="1" applyFont="1" applyNumberFormat="1">
      <alignment horizontal="right" readingOrder="0" vertical="center"/>
    </xf>
    <xf borderId="9" fillId="4" fontId="31" numFmtId="0" xfId="0" applyAlignment="1" applyBorder="1" applyFont="1">
      <alignment readingOrder="0" vertical="center"/>
    </xf>
    <xf borderId="10" fillId="0" fontId="9" numFmtId="166" xfId="0" applyAlignment="1" applyBorder="1" applyFont="1" applyNumberFormat="1">
      <alignment horizontal="left" readingOrder="0" vertical="center"/>
    </xf>
    <xf borderId="10" fillId="0" fontId="9" numFmtId="0" xfId="0" applyAlignment="1" applyBorder="1" applyFont="1">
      <alignment horizontal="left" vertical="center"/>
    </xf>
    <xf borderId="11" fillId="0" fontId="7" numFmtId="168" xfId="0" applyAlignment="1" applyBorder="1" applyFont="1" applyNumberFormat="1">
      <alignment horizontal="right" vertical="center"/>
    </xf>
    <xf borderId="11" fillId="0" fontId="7" numFmtId="168" xfId="0" applyAlignment="1" applyBorder="1" applyFont="1" applyNumberFormat="1">
      <alignment horizontal="right" shrinkToFit="0" vertical="center" wrapText="0"/>
    </xf>
    <xf borderId="10" fillId="4" fontId="9" numFmtId="166" xfId="0" applyAlignment="1" applyBorder="1" applyFont="1" applyNumberFormat="1">
      <alignment horizontal="left" readingOrder="0" vertical="center"/>
    </xf>
    <xf borderId="10" fillId="4" fontId="9" numFmtId="0" xfId="0" applyAlignment="1" applyBorder="1" applyFont="1">
      <alignment horizontal="left" vertical="center"/>
    </xf>
    <xf borderId="11" fillId="4" fontId="7" numFmtId="168" xfId="0" applyAlignment="1" applyBorder="1" applyFont="1" applyNumberFormat="1">
      <alignment horizontal="right" vertical="center"/>
    </xf>
    <xf borderId="11" fillId="4" fontId="7" numFmtId="168" xfId="0" applyAlignment="1" applyBorder="1" applyFont="1" applyNumberFormat="1">
      <alignment horizontal="right" shrinkToFit="0" vertical="center" wrapText="0"/>
    </xf>
    <xf borderId="9" fillId="4" fontId="31" numFmtId="0" xfId="0" applyAlignment="1" applyBorder="1" applyFont="1">
      <alignment vertical="center"/>
    </xf>
    <xf borderId="10" fillId="4" fontId="9" numFmtId="166" xfId="0" applyAlignment="1" applyBorder="1" applyFont="1" applyNumberFormat="1">
      <alignment horizontal="left" vertical="center"/>
    </xf>
    <xf borderId="9" fillId="0" fontId="31" numFmtId="0" xfId="0" applyAlignment="1" applyBorder="1" applyFont="1">
      <alignment vertical="center"/>
    </xf>
    <xf borderId="10" fillId="0" fontId="9" numFmtId="166" xfId="0" applyAlignment="1" applyBorder="1" applyFont="1" applyNumberFormat="1">
      <alignment horizontal="left" vertical="center"/>
    </xf>
    <xf borderId="0" fillId="2" fontId="58" numFmtId="0" xfId="0" applyFont="1"/>
    <xf borderId="0" fillId="2" fontId="59" numFmtId="0" xfId="0" applyFont="1"/>
    <xf borderId="0" fillId="0" fontId="58" numFmtId="0" xfId="0" applyAlignment="1" applyFont="1">
      <alignment vertical="bottom"/>
    </xf>
    <xf borderId="0" fillId="0" fontId="50" numFmtId="0" xfId="0" applyAlignment="1" applyFont="1">
      <alignment horizontal="center" readingOrder="0" vertical="bottom"/>
    </xf>
    <xf borderId="0" fillId="0" fontId="20" numFmtId="0" xfId="0" applyAlignment="1" applyFont="1">
      <alignment horizontal="right" readingOrder="0" shrinkToFit="0" vertical="bottom" wrapText="0"/>
    </xf>
    <xf borderId="0" fillId="0" fontId="58" numFmtId="0" xfId="0" applyAlignment="1" applyFont="1">
      <alignment vertical="center"/>
    </xf>
    <xf borderId="0" fillId="0" fontId="21" numFmtId="0" xfId="0" applyAlignment="1" applyFont="1">
      <alignment horizontal="left" readingOrder="0" shrinkToFit="0" vertical="center" wrapText="0"/>
    </xf>
    <xf borderId="0" fillId="0" fontId="60" numFmtId="0" xfId="0" applyAlignment="1" applyFont="1">
      <alignment horizontal="center" vertical="center"/>
    </xf>
    <xf borderId="25" fillId="0" fontId="56" numFmtId="0" xfId="0" applyAlignment="1" applyBorder="1" applyFont="1">
      <alignment horizontal="right" readingOrder="0" vertical="center"/>
    </xf>
    <xf borderId="26" fillId="0" fontId="61" numFmtId="0" xfId="0" applyAlignment="1" applyBorder="1" applyFont="1">
      <alignment horizontal="center" vertical="center"/>
    </xf>
    <xf borderId="0" fillId="0" fontId="58" numFmtId="0" xfId="0" applyAlignment="1" applyFont="1">
      <alignment horizontal="left" vertical="center"/>
    </xf>
    <xf borderId="0" fillId="0" fontId="62" numFmtId="0" xfId="0" applyAlignment="1" applyFont="1">
      <alignment vertical="center"/>
    </xf>
    <xf borderId="0" fillId="0" fontId="63" numFmtId="0" xfId="0" applyAlignment="1" applyFont="1">
      <alignment readingOrder="0" vertical="center"/>
    </xf>
    <xf borderId="0" fillId="0" fontId="58" numFmtId="0" xfId="0" applyAlignment="1" applyFont="1">
      <alignment horizontal="left" shrinkToFit="0" vertical="center" wrapText="1"/>
    </xf>
    <xf borderId="27" fillId="5" fontId="64" numFmtId="0" xfId="0" applyAlignment="1" applyBorder="1" applyFont="1">
      <alignment horizontal="center" readingOrder="0" shrinkToFit="0" vertical="center" wrapText="1"/>
    </xf>
    <xf borderId="0" fillId="0" fontId="65" numFmtId="0" xfId="0" applyAlignment="1" applyFont="1">
      <alignment horizontal="left" shrinkToFit="0" vertical="center" wrapText="1"/>
    </xf>
    <xf borderId="28" fillId="0" fontId="65" numFmtId="0" xfId="0" applyAlignment="1" applyBorder="1" applyFont="1">
      <alignment horizontal="center" readingOrder="0" shrinkToFit="0" vertical="center" wrapText="1"/>
    </xf>
    <xf borderId="0" fillId="0" fontId="62" numFmtId="0" xfId="0" applyAlignment="1" applyFont="1">
      <alignment horizontal="left" shrinkToFit="0" vertical="center" wrapText="1"/>
    </xf>
    <xf borderId="29" fillId="0" fontId="56" numFmtId="0" xfId="0" applyAlignment="1" applyBorder="1" applyFont="1">
      <alignment horizontal="center" shrinkToFit="0" vertical="center" wrapText="1"/>
    </xf>
    <xf borderId="0" fillId="0" fontId="58" numFmtId="0" xfId="0" applyAlignment="1" applyFont="1">
      <alignment shrinkToFit="0" vertical="bottom" wrapText="1"/>
    </xf>
    <xf borderId="0" fillId="0" fontId="63" numFmtId="0" xfId="0" applyAlignment="1" applyFont="1">
      <alignment readingOrder="0" shrinkToFit="0" vertical="bottom" wrapText="1"/>
    </xf>
    <xf borderId="0" fillId="0" fontId="66" numFmtId="0" xfId="0" applyAlignment="1" applyFont="1">
      <alignment horizontal="left" shrinkToFit="0" vertical="bottom" wrapText="1"/>
    </xf>
    <xf borderId="0" fillId="0" fontId="15" numFmtId="0" xfId="0" applyAlignment="1" applyFont="1">
      <alignment shrinkToFit="0" vertical="bottom" wrapText="1"/>
    </xf>
    <xf borderId="0" fillId="0" fontId="60" numFmtId="0" xfId="0" applyAlignment="1" applyFont="1">
      <alignment horizontal="center" shrinkToFit="0" vertical="bottom" wrapText="1"/>
    </xf>
    <xf borderId="0" fillId="0" fontId="67" numFmtId="0" xfId="0" applyAlignment="1" applyFont="1">
      <alignment horizontal="left" shrinkToFit="0" vertical="bottom" wrapText="1"/>
    </xf>
    <xf borderId="0" fillId="0" fontId="58" numFmtId="0" xfId="0" applyAlignment="1" applyFont="1">
      <alignment horizontal="left" shrinkToFit="0" vertical="bottom" wrapText="1"/>
    </xf>
    <xf borderId="30" fillId="0" fontId="1" numFmtId="0" xfId="0" applyAlignment="1" applyBorder="1" applyFont="1">
      <alignment shrinkToFit="0" vertical="bottom" wrapText="1"/>
    </xf>
    <xf borderId="31" fillId="5" fontId="41" numFmtId="0" xfId="0" applyAlignment="1" applyBorder="1" applyFont="1">
      <alignment horizontal="center" readingOrder="0" shrinkToFit="0" wrapText="1"/>
    </xf>
    <xf borderId="0" fillId="0" fontId="1" numFmtId="0" xfId="0" applyAlignment="1" applyFont="1">
      <alignment shrinkToFit="0" vertical="bottom" wrapText="1"/>
    </xf>
    <xf borderId="32" fillId="0" fontId="1" numFmtId="0" xfId="0" applyAlignment="1" applyBorder="1" applyFont="1">
      <alignment shrinkToFit="0" vertical="bottom" wrapText="1"/>
    </xf>
    <xf borderId="33" fillId="0" fontId="17" numFmtId="0" xfId="0" applyAlignment="1" applyBorder="1" applyFont="1">
      <alignment horizontal="center" shrinkToFit="0" wrapText="1"/>
    </xf>
    <xf borderId="33" fillId="0" fontId="68" numFmtId="0" xfId="0" applyAlignment="1" applyBorder="1" applyFont="1">
      <alignment horizontal="center" shrinkToFit="0" wrapText="1"/>
    </xf>
    <xf borderId="0" fillId="0" fontId="65" numFmtId="0" xfId="0" applyAlignment="1" applyFont="1">
      <alignment horizontal="center" readingOrder="0" shrinkToFit="0" vertical="center" wrapText="1"/>
    </xf>
    <xf borderId="0" fillId="2" fontId="6" numFmtId="0" xfId="0" applyAlignment="1" applyFont="1">
      <alignment horizontal="left"/>
    </xf>
    <xf borderId="0" fillId="0" fontId="50" numFmtId="0" xfId="0" applyAlignment="1" applyFont="1">
      <alignment horizontal="left" readingOrder="0"/>
    </xf>
    <xf borderId="0" fillId="0" fontId="21" numFmtId="0" xfId="0" applyAlignment="1" applyFont="1">
      <alignment horizontal="right" readingOrder="0" shrinkToFit="0" vertical="bottom" wrapText="0"/>
    </xf>
    <xf borderId="0" fillId="0" fontId="66" numFmtId="0" xfId="0" applyFont="1"/>
    <xf borderId="0" fillId="0" fontId="66" numFmtId="0" xfId="0" applyAlignment="1" applyFont="1">
      <alignment horizontal="left"/>
    </xf>
    <xf borderId="1" fillId="0" fontId="17" numFmtId="0" xfId="0" applyAlignment="1" applyBorder="1" applyFont="1">
      <alignment readingOrder="0" vertical="center"/>
    </xf>
    <xf borderId="1" fillId="0" fontId="17" numFmtId="0" xfId="0" applyAlignment="1" applyBorder="1" applyFont="1">
      <alignment horizontal="left" readingOrder="0" vertical="center"/>
    </xf>
    <xf borderId="1" fillId="0" fontId="17" numFmtId="0" xfId="0" applyAlignment="1" applyBorder="1" applyFont="1">
      <alignment horizontal="right" readingOrder="0" vertical="center"/>
    </xf>
    <xf borderId="1" fillId="0" fontId="34" numFmtId="0" xfId="0" applyAlignment="1" applyBorder="1" applyFont="1">
      <alignment horizontal="left" readingOrder="0" vertical="center"/>
    </xf>
    <xf borderId="0" fillId="0" fontId="6" numFmtId="0" xfId="0" applyAlignment="1" applyFont="1">
      <alignment vertical="center"/>
    </xf>
    <xf borderId="0" fillId="0" fontId="58" numFmtId="0" xfId="0" applyAlignment="1" applyFont="1">
      <alignment readingOrder="0" vertical="center"/>
    </xf>
    <xf borderId="0" fillId="0" fontId="69" numFmtId="0" xfId="0" applyAlignment="1" applyFont="1">
      <alignment readingOrder="0" vertical="center"/>
    </xf>
    <xf borderId="0" fillId="0" fontId="70" numFmtId="0" xfId="0" applyAlignment="1" applyFont="1">
      <alignment horizontal="left" readingOrder="0" vertical="center"/>
    </xf>
    <xf borderId="0" fillId="0" fontId="58" numFmtId="0" xfId="0" applyAlignment="1" applyFont="1">
      <alignment horizontal="left" readingOrder="0" vertical="center"/>
    </xf>
    <xf borderId="0" fillId="0" fontId="69" numFmtId="0" xfId="0" applyAlignment="1" applyFont="1">
      <alignment horizontal="right" readingOrder="0" shrinkToFit="0" vertical="center" wrapText="0"/>
    </xf>
    <xf borderId="0" fillId="0" fontId="69" numFmtId="0" xfId="0" applyAlignment="1" applyFont="1">
      <alignment horizontal="right" readingOrder="0" vertical="center"/>
    </xf>
    <xf borderId="0" fillId="0" fontId="58" numFmtId="167" xfId="0" applyAlignment="1" applyFont="1" applyNumberFormat="1">
      <alignment horizontal="right" readingOrder="0" vertical="center"/>
    </xf>
    <xf borderId="0" fillId="0" fontId="66" numFmtId="0" xfId="0" applyAlignment="1" applyFont="1">
      <alignment horizontal="right" readingOrder="0" vertical="center"/>
    </xf>
    <xf borderId="0" fillId="0" fontId="61" numFmtId="0" xfId="0" applyAlignment="1" applyFont="1">
      <alignment horizontal="left" readingOrder="0" shrinkToFit="0" vertical="center" wrapText="1"/>
    </xf>
    <xf borderId="0" fillId="0" fontId="6" numFmtId="0" xfId="0" applyAlignment="1" applyFont="1">
      <alignment horizontal="left" vertical="center"/>
    </xf>
    <xf borderId="0" fillId="0" fontId="64" numFmtId="0" xfId="0" applyAlignment="1" applyFont="1">
      <alignment vertical="center"/>
    </xf>
    <xf borderId="0" fillId="0" fontId="56" numFmtId="0" xfId="0" applyAlignment="1" applyFont="1">
      <alignment readingOrder="0" vertical="center"/>
    </xf>
    <xf borderId="0" fillId="0" fontId="64" numFmtId="0" xfId="0" applyAlignment="1" applyFont="1">
      <alignment readingOrder="0" vertical="center"/>
    </xf>
    <xf borderId="0" fillId="0" fontId="41" numFmtId="0" xfId="0" applyAlignment="1" applyFont="1">
      <alignment horizontal="left" readingOrder="0" vertical="center"/>
    </xf>
    <xf borderId="0" fillId="0" fontId="64" numFmtId="0" xfId="0" applyAlignment="1" applyFont="1">
      <alignment horizontal="left" readingOrder="0" vertical="center"/>
    </xf>
    <xf borderId="0" fillId="0" fontId="64" numFmtId="0" xfId="0" applyAlignment="1" applyFont="1">
      <alignment horizontal="right" readingOrder="0" shrinkToFit="0" vertical="center" wrapText="0"/>
    </xf>
    <xf borderId="0" fillId="0" fontId="64" numFmtId="0" xfId="0" applyAlignment="1" applyFont="1">
      <alignment horizontal="right" readingOrder="0" vertical="center"/>
    </xf>
    <xf borderId="0" fillId="0" fontId="64" numFmtId="167" xfId="0" applyAlignment="1" applyFont="1" applyNumberFormat="1">
      <alignment horizontal="right" readingOrder="0" vertical="center"/>
    </xf>
    <xf borderId="0" fillId="0" fontId="71" numFmtId="0" xfId="0" applyAlignment="1" applyFont="1">
      <alignment horizontal="left" readingOrder="0" shrinkToFit="0" vertical="center" wrapText="1"/>
    </xf>
    <xf borderId="0" fillId="0" fontId="64" numFmtId="0" xfId="0" applyAlignment="1" applyFont="1">
      <alignment horizontal="left" vertical="center"/>
    </xf>
    <xf borderId="0" fillId="0" fontId="72" numFmtId="0" xfId="0" applyAlignment="1" applyFont="1">
      <alignment readingOrder="0" vertical="center"/>
    </xf>
    <xf borderId="0" fillId="0" fontId="73" numFmtId="0" xfId="0" applyAlignment="1" applyFont="1">
      <alignment readingOrder="0" vertical="center"/>
    </xf>
    <xf borderId="0" fillId="0" fontId="72" numFmtId="0" xfId="0" applyAlignment="1" applyFont="1">
      <alignment horizontal="right" readingOrder="0" shrinkToFit="0" vertical="center" wrapText="0"/>
    </xf>
    <xf borderId="0" fillId="0" fontId="72" numFmtId="168" xfId="0" applyAlignment="1" applyFont="1" applyNumberFormat="1">
      <alignment horizontal="right" readingOrder="0" vertical="center"/>
    </xf>
    <xf borderId="0" fillId="0" fontId="15" numFmtId="0" xfId="0" applyAlignment="1" applyFont="1">
      <alignment horizontal="right" readingOrder="0" vertical="center"/>
    </xf>
    <xf borderId="0" fillId="0" fontId="74" numFmtId="0" xfId="0" applyAlignment="1" applyFont="1">
      <alignment horizontal="left" readingOrder="0" shrinkToFit="0" vertical="center" wrapText="1"/>
    </xf>
    <xf borderId="0" fillId="0" fontId="21" numFmtId="0" xfId="0" applyAlignment="1" applyFont="1">
      <alignment shrinkToFit="0" vertical="center" wrapText="1"/>
    </xf>
    <xf borderId="0" fillId="0" fontId="69" numFmtId="0" xfId="0" applyAlignment="1" applyFont="1">
      <alignment vertical="center"/>
    </xf>
    <xf borderId="0" fillId="0" fontId="58" numFmtId="0" xfId="0" applyAlignment="1" applyFont="1">
      <alignment horizontal="left" vertical="center"/>
    </xf>
    <xf borderId="0" fillId="0" fontId="69" numFmtId="0" xfId="0" applyAlignment="1" applyFont="1">
      <alignment horizontal="right" shrinkToFit="0" vertical="center" wrapText="0"/>
    </xf>
    <xf borderId="0" fillId="0" fontId="69" numFmtId="168" xfId="0" applyAlignment="1" applyFont="1" applyNumberFormat="1">
      <alignment horizontal="right" vertical="center"/>
    </xf>
    <xf borderId="0" fillId="0" fontId="21" numFmtId="0" xfId="0" applyAlignment="1" applyFont="1">
      <alignment shrinkToFit="0" vertical="center" wrapText="1"/>
    </xf>
    <xf borderId="0" fillId="0" fontId="35" numFmtId="0" xfId="0" applyAlignment="1" applyFont="1">
      <alignment shrinkToFit="0" vertical="center" wrapText="1"/>
    </xf>
    <xf borderId="0" fillId="0" fontId="72" numFmtId="0" xfId="0" applyAlignment="1" applyFont="1">
      <alignment vertical="center"/>
    </xf>
    <xf borderId="0" fillId="0" fontId="72" numFmtId="0" xfId="0" applyAlignment="1" applyFont="1">
      <alignment horizontal="right" shrinkToFit="0" vertical="center" wrapText="0"/>
    </xf>
    <xf borderId="0" fillId="0" fontId="72" numFmtId="168" xfId="0" applyAlignment="1" applyFont="1" applyNumberFormat="1">
      <alignment horizontal="right" vertical="center"/>
    </xf>
    <xf borderId="0" fillId="0" fontId="15" numFmtId="0" xfId="0" applyAlignment="1" applyFont="1">
      <alignment horizontal="left" vertical="center"/>
    </xf>
    <xf borderId="0" fillId="0" fontId="75" numFmtId="0" xfId="0" applyAlignment="1" applyFont="1">
      <alignment horizontal="right" readingOrder="0" vertical="center"/>
    </xf>
    <xf borderId="0" fillId="0" fontId="76" numFmtId="0" xfId="0" applyAlignment="1" applyFont="1">
      <alignment vertical="bottom"/>
    </xf>
    <xf borderId="0" fillId="0" fontId="77" numFmtId="0" xfId="0" applyAlignment="1" applyFont="1">
      <alignment horizontal="center" readingOrder="0" vertical="bottom"/>
    </xf>
    <xf borderId="0" fillId="0" fontId="76" numFmtId="0" xfId="0" applyFont="1"/>
    <xf borderId="8" fillId="0" fontId="76" numFmtId="0" xfId="0" applyBorder="1" applyFont="1"/>
    <xf borderId="0" fillId="0" fontId="78" numFmtId="0" xfId="0" applyAlignment="1" applyFont="1">
      <alignment vertical="center"/>
    </xf>
    <xf borderId="0" fillId="0" fontId="78" numFmtId="0" xfId="0" applyAlignment="1" applyFont="1">
      <alignment readingOrder="0" vertical="center"/>
    </xf>
    <xf borderId="0" fillId="0" fontId="56" numFmtId="0" xfId="0" applyAlignment="1" applyFont="1">
      <alignment vertical="center"/>
    </xf>
    <xf borderId="0" fillId="0" fontId="79" numFmtId="0" xfId="0" applyAlignment="1" applyFont="1">
      <alignment readingOrder="0" vertical="center"/>
    </xf>
    <xf borderId="0" fillId="4" fontId="23" numFmtId="0" xfId="0" applyAlignment="1" applyFont="1">
      <alignment horizontal="left" readingOrder="0" shrinkToFit="0" vertical="center" wrapText="0"/>
    </xf>
    <xf borderId="10" fillId="4" fontId="9" numFmtId="0" xfId="0" applyAlignment="1" applyBorder="1" applyFont="1">
      <alignment readingOrder="0" vertical="center"/>
    </xf>
    <xf borderId="10" fillId="4" fontId="9" numFmtId="0" xfId="0" applyAlignment="1" applyBorder="1" applyFont="1">
      <alignment readingOrder="0" shrinkToFit="0" vertical="center" wrapText="0"/>
    </xf>
    <xf borderId="10" fillId="4" fontId="7" numFmtId="0" xfId="0" applyAlignment="1" applyBorder="1" applyFont="1">
      <alignment horizontal="center" readingOrder="0" vertical="center"/>
    </xf>
    <xf borderId="10" fillId="4" fontId="7" numFmtId="167" xfId="0" applyAlignment="1" applyBorder="1" applyFont="1" applyNumberFormat="1">
      <alignment horizontal="center" readingOrder="0" vertical="center"/>
    </xf>
    <xf borderId="11" fillId="4" fontId="21" numFmtId="0" xfId="0" applyAlignment="1" applyBorder="1" applyFont="1">
      <alignment horizontal="left" readingOrder="0" shrinkToFit="0" vertical="center" wrapText="1"/>
    </xf>
    <xf borderId="0" fillId="0" fontId="9" numFmtId="0" xfId="0" applyAlignment="1" applyFont="1">
      <alignment horizontal="left" vertical="center"/>
    </xf>
    <xf borderId="0" fillId="0" fontId="23" numFmtId="0" xfId="0" applyAlignment="1" applyFont="1">
      <alignment horizontal="left" readingOrder="0" shrinkToFit="0" vertical="center" wrapText="0"/>
    </xf>
    <xf borderId="9" fillId="0" fontId="9" numFmtId="166" xfId="0" applyAlignment="1" applyBorder="1" applyFont="1" applyNumberFormat="1">
      <alignment horizontal="left" readingOrder="0" vertical="center"/>
    </xf>
    <xf borderId="10" fillId="0" fontId="9" numFmtId="0" xfId="0" applyAlignment="1" applyBorder="1" applyFont="1">
      <alignment readingOrder="0" vertical="center"/>
    </xf>
    <xf borderId="10" fillId="0" fontId="9" numFmtId="0" xfId="0" applyAlignment="1" applyBorder="1" applyFont="1">
      <alignment readingOrder="0" shrinkToFit="0" vertical="center" wrapText="0"/>
    </xf>
    <xf borderId="10" fillId="0" fontId="7" numFmtId="0" xfId="0" applyAlignment="1" applyBorder="1" applyFont="1">
      <alignment horizontal="center" readingOrder="0" vertical="center"/>
    </xf>
    <xf borderId="10" fillId="0" fontId="7" numFmtId="167" xfId="0" applyAlignment="1" applyBorder="1" applyFont="1" applyNumberFormat="1">
      <alignment horizontal="center" readingOrder="0" vertical="center"/>
    </xf>
    <xf borderId="11" fillId="0" fontId="21" numFmtId="0" xfId="0" applyAlignment="1" applyBorder="1" applyFont="1">
      <alignment horizontal="left" readingOrder="0" shrinkToFit="0" vertical="center" wrapText="1"/>
    </xf>
    <xf borderId="9" fillId="4" fontId="9" numFmtId="166" xfId="0" applyAlignment="1" applyBorder="1" applyFont="1" applyNumberFormat="1">
      <alignment horizontal="left" readingOrder="0" vertical="center"/>
    </xf>
    <xf borderId="10" fillId="4" fontId="9" numFmtId="0" xfId="0" applyAlignment="1" applyBorder="1" applyFont="1">
      <alignment vertical="center"/>
    </xf>
    <xf borderId="10" fillId="4" fontId="9" numFmtId="0" xfId="0" applyAlignment="1" applyBorder="1" applyFont="1">
      <alignment shrinkToFit="0" vertical="center" wrapText="0"/>
    </xf>
    <xf borderId="10" fillId="4" fontId="7" numFmtId="0" xfId="0" applyAlignment="1" applyBorder="1" applyFont="1">
      <alignment horizontal="center" vertical="center"/>
    </xf>
    <xf borderId="10" fillId="4" fontId="7" numFmtId="167" xfId="0" applyAlignment="1" applyBorder="1" applyFont="1" applyNumberFormat="1">
      <alignment horizontal="center" vertical="center"/>
    </xf>
    <xf borderId="11" fillId="4" fontId="21" numFmtId="0" xfId="0" applyAlignment="1" applyBorder="1" applyFont="1">
      <alignment horizontal="left" shrinkToFit="0" vertical="center" wrapText="1"/>
    </xf>
    <xf borderId="10" fillId="0" fontId="9" numFmtId="0" xfId="0" applyAlignment="1" applyBorder="1" applyFont="1">
      <alignment vertical="center"/>
    </xf>
    <xf borderId="10" fillId="0" fontId="9" numFmtId="0" xfId="0" applyAlignment="1" applyBorder="1" applyFont="1">
      <alignment shrinkToFit="0" vertical="center" wrapText="0"/>
    </xf>
    <xf borderId="10" fillId="0" fontId="7" numFmtId="0" xfId="0" applyAlignment="1" applyBorder="1" applyFont="1">
      <alignment horizontal="center" readingOrder="0" vertical="center"/>
    </xf>
    <xf borderId="10" fillId="0" fontId="7" numFmtId="0" xfId="0" applyAlignment="1" applyBorder="1" applyFont="1">
      <alignment horizontal="center" vertical="center"/>
    </xf>
    <xf borderId="10" fillId="0" fontId="7" numFmtId="167" xfId="0" applyAlignment="1" applyBorder="1" applyFont="1" applyNumberFormat="1">
      <alignment horizontal="center" vertical="center"/>
    </xf>
    <xf borderId="11" fillId="0" fontId="21" numFmtId="0" xfId="0" applyAlignment="1" applyBorder="1" applyFont="1">
      <alignment horizontal="left" shrinkToFit="0" vertical="center" wrapText="1"/>
    </xf>
    <xf borderId="0" fillId="0" fontId="80" numFmtId="0" xfId="0" applyAlignment="1" applyFont="1">
      <alignment horizontal="center" readingOrder="0"/>
    </xf>
    <xf borderId="0" fillId="0" fontId="21" numFmtId="0" xfId="0" applyAlignment="1" applyFont="1">
      <alignment horizontal="right" readingOrder="0"/>
    </xf>
    <xf borderId="8" fillId="0" fontId="6" numFmtId="0" xfId="0" applyBorder="1" applyFont="1"/>
    <xf borderId="8" fillId="0" fontId="6" numFmtId="0" xfId="0" applyAlignment="1" applyBorder="1" applyFont="1">
      <alignment horizontal="left"/>
    </xf>
    <xf borderId="0" fillId="0" fontId="54" numFmtId="0" xfId="0" applyAlignment="1" applyFont="1">
      <alignment readingOrder="0" vertical="center"/>
    </xf>
    <xf borderId="0" fillId="0" fontId="54" numFmtId="0" xfId="0" applyAlignment="1" applyFont="1">
      <alignment horizontal="left" readingOrder="0" vertical="center"/>
    </xf>
    <xf borderId="0" fillId="0" fontId="56" numFmtId="0" xfId="0" applyAlignment="1" applyFont="1">
      <alignment horizontal="left" vertical="center"/>
    </xf>
    <xf borderId="0" fillId="0" fontId="56" numFmtId="0" xfId="0" applyAlignment="1" applyFont="1">
      <alignment horizontal="left" readingOrder="0" shrinkToFit="0" vertical="center" wrapText="1"/>
    </xf>
    <xf borderId="0" fillId="0" fontId="79" numFmtId="0" xfId="0" applyAlignment="1" applyFont="1">
      <alignment horizontal="left" readingOrder="0" vertical="center"/>
    </xf>
    <xf borderId="9" fillId="4" fontId="23" numFmtId="0" xfId="0" applyAlignment="1" applyBorder="1" applyFont="1">
      <alignment horizontal="left" readingOrder="0" vertical="center"/>
    </xf>
    <xf borderId="10" fillId="4" fontId="9" numFmtId="167" xfId="0" applyAlignment="1" applyBorder="1" applyFont="1" applyNumberFormat="1">
      <alignment horizontal="left" readingOrder="0" vertical="center"/>
    </xf>
    <xf borderId="10" fillId="4" fontId="9" numFmtId="167" xfId="0" applyAlignment="1" applyBorder="1" applyFont="1" applyNumberFormat="1">
      <alignment horizontal="left" readingOrder="0" shrinkToFit="0" vertical="center" wrapText="0"/>
    </xf>
    <xf borderId="10" fillId="4" fontId="23" numFmtId="0" xfId="0" applyAlignment="1" applyBorder="1" applyFont="1">
      <alignment horizontal="left" readingOrder="0" vertical="center"/>
    </xf>
    <xf borderId="9" fillId="0" fontId="23" numFmtId="0" xfId="0" applyAlignment="1" applyBorder="1" applyFont="1">
      <alignment horizontal="left" readingOrder="0" vertical="center"/>
    </xf>
    <xf borderId="10" fillId="0" fontId="9" numFmtId="167" xfId="0" applyAlignment="1" applyBorder="1" applyFont="1" applyNumberFormat="1">
      <alignment horizontal="left" readingOrder="0" vertical="center"/>
    </xf>
    <xf borderId="10" fillId="0" fontId="9" numFmtId="167" xfId="0" applyAlignment="1" applyBorder="1" applyFont="1" applyNumberFormat="1">
      <alignment horizontal="left" readingOrder="0" shrinkToFit="0" vertical="center" wrapText="0"/>
    </xf>
    <xf borderId="10" fillId="0" fontId="23" numFmtId="0" xfId="0" applyAlignment="1" applyBorder="1" applyFont="1">
      <alignment horizontal="left" readingOrder="0" vertical="center"/>
    </xf>
    <xf borderId="10" fillId="4" fontId="9" numFmtId="167" xfId="0" applyAlignment="1" applyBorder="1" applyFont="1" applyNumberFormat="1">
      <alignment horizontal="left" vertical="center"/>
    </xf>
    <xf borderId="10" fillId="4" fontId="9" numFmtId="167" xfId="0" applyAlignment="1" applyBorder="1" applyFont="1" applyNumberFormat="1">
      <alignment horizontal="left" shrinkToFit="0" vertical="center" wrapText="0"/>
    </xf>
    <xf borderId="10" fillId="4" fontId="23" numFmtId="0" xfId="0" applyAlignment="1" applyBorder="1" applyFont="1">
      <alignment horizontal="left" vertical="center"/>
    </xf>
    <xf borderId="10" fillId="0" fontId="9" numFmtId="167" xfId="0" applyAlignment="1" applyBorder="1" applyFont="1" applyNumberFormat="1">
      <alignment horizontal="left" vertical="center"/>
    </xf>
    <xf borderId="10" fillId="0" fontId="9" numFmtId="167" xfId="0" applyAlignment="1" applyBorder="1" applyFont="1" applyNumberFormat="1">
      <alignment horizontal="left" shrinkToFit="0" vertical="center" wrapText="0"/>
    </xf>
    <xf borderId="10" fillId="0" fontId="23" numFmtId="0" xfId="0" applyAlignment="1" applyBorder="1" applyFont="1">
      <alignment horizontal="left" vertical="center"/>
    </xf>
    <xf borderId="9" fillId="4" fontId="23" numFmtId="0" xfId="0" applyAlignment="1" applyBorder="1" applyFont="1">
      <alignment horizontal="left" vertical="center"/>
    </xf>
    <xf borderId="10" fillId="0" fontId="23" numFmtId="0" xfId="0" applyAlignment="1" applyBorder="1" applyFont="1">
      <alignment horizontal="left" readingOrder="0" vertical="center"/>
    </xf>
    <xf borderId="11" fillId="0" fontId="21" numFmtId="0" xfId="0" applyAlignment="1" applyBorder="1" applyFont="1">
      <alignment horizontal="left" readingOrder="0" shrinkToFit="0" vertical="center" wrapText="1"/>
    </xf>
    <xf borderId="9" fillId="0" fontId="23" numFmtId="0" xfId="0" applyAlignment="1" applyBorder="1" applyFont="1">
      <alignment horizontal="left" vertical="center"/>
    </xf>
    <xf borderId="0" fillId="2" fontId="6" numFmtId="0" xfId="0" applyAlignment="1" applyFont="1">
      <alignment horizontal="center"/>
    </xf>
    <xf borderId="0" fillId="0" fontId="81" numFmtId="0" xfId="0" applyAlignment="1" applyFont="1">
      <alignment horizontal="left" readingOrder="0" vertical="bottom"/>
    </xf>
    <xf borderId="0" fillId="0" fontId="82" numFmtId="0" xfId="0" applyAlignment="1" applyFont="1">
      <alignment horizontal="center" readingOrder="0"/>
    </xf>
    <xf borderId="0" fillId="0" fontId="82" numFmtId="0" xfId="0" applyAlignment="1" applyFont="1">
      <alignment horizontal="left" readingOrder="0"/>
    </xf>
    <xf borderId="8" fillId="0" fontId="6" numFmtId="0" xfId="0" applyAlignment="1" applyBorder="1" applyFont="1">
      <alignment shrinkToFit="0" wrapText="0"/>
    </xf>
    <xf borderId="8" fillId="0" fontId="6" numFmtId="0" xfId="0" applyAlignment="1" applyBorder="1" applyFont="1">
      <alignment horizontal="center"/>
    </xf>
    <xf borderId="0" fillId="0" fontId="54" numFmtId="0" xfId="0" applyAlignment="1" applyFont="1">
      <alignment readingOrder="0" shrinkToFit="0" vertical="center" wrapText="0"/>
    </xf>
    <xf borderId="0" fillId="0" fontId="54" numFmtId="0" xfId="0" applyAlignment="1" applyFont="1">
      <alignment horizontal="center" readingOrder="0" vertical="center"/>
    </xf>
    <xf borderId="0" fillId="0" fontId="56" numFmtId="0" xfId="0" applyAlignment="1" applyFont="1">
      <alignment readingOrder="0" shrinkToFit="0" vertical="center" wrapText="0"/>
    </xf>
    <xf borderId="9" fillId="4" fontId="60" numFmtId="0" xfId="0" applyAlignment="1" applyBorder="1" applyFont="1">
      <alignment readingOrder="0" vertical="center"/>
    </xf>
    <xf borderId="10" fillId="4" fontId="15" numFmtId="0" xfId="0" applyAlignment="1" applyBorder="1" applyFont="1">
      <alignment horizontal="left" readingOrder="0" vertical="center"/>
    </xf>
    <xf borderId="10" fillId="4" fontId="9" numFmtId="0" xfId="0" applyAlignment="1" applyBorder="1" applyFont="1">
      <alignment horizontal="left" readingOrder="0" shrinkToFit="0" vertical="center" wrapText="0"/>
    </xf>
    <xf borderId="10" fillId="4" fontId="83" numFmtId="0" xfId="0" applyAlignment="1" applyBorder="1" applyFont="1">
      <alignment readingOrder="0" shrinkToFit="0" vertical="center" wrapText="0"/>
    </xf>
    <xf borderId="10" fillId="4" fontId="15" numFmtId="0" xfId="0" applyAlignment="1" applyBorder="1" applyFont="1">
      <alignment horizontal="center" readingOrder="0" vertical="center"/>
    </xf>
    <xf borderId="11" fillId="4" fontId="60" numFmtId="167" xfId="0" applyAlignment="1" applyBorder="1" applyFont="1" applyNumberFormat="1">
      <alignment horizontal="left" readingOrder="0" vertical="center"/>
    </xf>
    <xf borderId="11" fillId="4" fontId="74" numFmtId="0" xfId="0" applyAlignment="1" applyBorder="1" applyFont="1">
      <alignment horizontal="left" readingOrder="0" shrinkToFit="0" vertical="center" wrapText="1"/>
    </xf>
    <xf borderId="9" fillId="0" fontId="60" numFmtId="0" xfId="0" applyAlignment="1" applyBorder="1" applyFont="1">
      <alignment readingOrder="0" vertical="center"/>
    </xf>
    <xf borderId="10" fillId="0" fontId="15" numFmtId="0" xfId="0" applyAlignment="1" applyBorder="1" applyFont="1">
      <alignment horizontal="left" readingOrder="0" vertical="center"/>
    </xf>
    <xf borderId="10" fillId="0" fontId="9" numFmtId="0" xfId="0" applyAlignment="1" applyBorder="1" applyFont="1">
      <alignment horizontal="left" readingOrder="0" shrinkToFit="0" vertical="center" wrapText="0"/>
    </xf>
    <xf borderId="10" fillId="0" fontId="15" numFmtId="0" xfId="0" applyAlignment="1" applyBorder="1" applyFont="1">
      <alignment readingOrder="0" shrinkToFit="0" vertical="center" wrapText="0"/>
    </xf>
    <xf borderId="10" fillId="0" fontId="15" numFmtId="0" xfId="0" applyAlignment="1" applyBorder="1" applyFont="1">
      <alignment horizontal="center" readingOrder="0" vertical="center"/>
    </xf>
    <xf borderId="11" fillId="0" fontId="60" numFmtId="167" xfId="0" applyAlignment="1" applyBorder="1" applyFont="1" applyNumberFormat="1">
      <alignment horizontal="left" readingOrder="0" vertical="center"/>
    </xf>
    <xf borderId="11" fillId="0" fontId="74" numFmtId="0" xfId="0" applyAlignment="1" applyBorder="1" applyFont="1">
      <alignment horizontal="left" readingOrder="0" shrinkToFit="0" vertical="center" wrapText="1"/>
    </xf>
    <xf borderId="10" fillId="4" fontId="15" numFmtId="0" xfId="0" applyAlignment="1" applyBorder="1" applyFont="1">
      <alignment readingOrder="0" shrinkToFit="0" vertical="center" wrapText="0"/>
    </xf>
    <xf borderId="0" fillId="0" fontId="41" numFmtId="0" xfId="0" applyAlignment="1" applyFont="1">
      <alignment horizontal="right" readingOrder="0" vertical="center"/>
    </xf>
    <xf borderId="0" fillId="0" fontId="1" numFmtId="0" xfId="0" applyAlignment="1" applyFont="1">
      <alignment horizontal="center" readingOrder="0" vertical="center"/>
    </xf>
    <xf borderId="0" fillId="0" fontId="1" numFmtId="0" xfId="0" applyAlignment="1" applyFont="1">
      <alignment horizontal="right" readingOrder="0" vertical="top"/>
    </xf>
    <xf borderId="0" fillId="0" fontId="1" numFmtId="0" xfId="0" applyAlignment="1" applyFont="1">
      <alignment horizontal="right" readingOrder="0" vertical="center"/>
    </xf>
    <xf borderId="0" fillId="0" fontId="43" numFmtId="0" xfId="0" applyAlignment="1" applyFont="1">
      <alignment horizontal="left" readingOrder="0" vertical="center"/>
    </xf>
    <xf borderId="0" fillId="0" fontId="56" numFmtId="0" xfId="0" applyAlignment="1" applyFont="1">
      <alignment vertical="bottom"/>
    </xf>
    <xf borderId="0" fillId="0" fontId="17" numFmtId="0" xfId="0" applyAlignment="1" applyFont="1">
      <alignment vertical="bottom"/>
    </xf>
    <xf borderId="0" fillId="0" fontId="56" numFmtId="0" xfId="0" applyAlignment="1" applyFont="1">
      <alignment horizontal="center" readingOrder="0" vertical="bottom"/>
    </xf>
    <xf borderId="0" fillId="0" fontId="56" numFmtId="0" xfId="0" applyAlignment="1" applyFont="1">
      <alignment horizontal="right" readingOrder="0" vertical="bottom"/>
    </xf>
    <xf borderId="0" fillId="0" fontId="79" numFmtId="0" xfId="0" applyAlignment="1" applyFont="1">
      <alignment readingOrder="0" vertical="bottom"/>
    </xf>
    <xf borderId="0" fillId="0" fontId="84" numFmtId="0" xfId="0" applyAlignment="1" applyFont="1">
      <alignment vertical="top"/>
    </xf>
    <xf borderId="1" fillId="0" fontId="56" numFmtId="0" xfId="0" applyAlignment="1" applyBorder="1" applyFont="1">
      <alignment vertical="top"/>
    </xf>
    <xf borderId="1" fillId="0" fontId="56" numFmtId="0" xfId="0" applyAlignment="1" applyBorder="1" applyFont="1">
      <alignment readingOrder="0" vertical="top"/>
    </xf>
    <xf borderId="1" fillId="0" fontId="56" numFmtId="0" xfId="0" applyAlignment="1" applyBorder="1" applyFont="1">
      <alignment shrinkToFit="0" vertical="top" wrapText="0"/>
    </xf>
    <xf borderId="34" fillId="0" fontId="41" numFmtId="0" xfId="0" applyAlignment="1" applyBorder="1" applyFont="1">
      <alignment horizontal="right" vertical="top"/>
    </xf>
    <xf borderId="1" fillId="0" fontId="41" numFmtId="0" xfId="0" applyAlignment="1" applyBorder="1" applyFont="1">
      <alignment horizontal="right" vertical="top"/>
    </xf>
    <xf borderId="35" fillId="0" fontId="41" numFmtId="0" xfId="0" applyAlignment="1" applyBorder="1" applyFont="1">
      <alignment vertical="top"/>
    </xf>
    <xf borderId="1" fillId="0" fontId="41" numFmtId="0" xfId="0" applyAlignment="1" applyBorder="1" applyFont="1">
      <alignment horizontal="right" readingOrder="0" vertical="top"/>
    </xf>
    <xf borderId="1" fillId="0" fontId="84" numFmtId="0" xfId="0" applyAlignment="1" applyBorder="1" applyFont="1">
      <alignment horizontal="right" readingOrder="0" vertical="center"/>
    </xf>
    <xf borderId="34" fillId="0" fontId="56" numFmtId="0" xfId="0" applyAlignment="1" applyBorder="1" applyFont="1">
      <alignment horizontal="right" readingOrder="0" vertical="bottom"/>
    </xf>
    <xf borderId="1" fillId="0" fontId="56" numFmtId="0" xfId="0" applyAlignment="1" applyBorder="1" applyFont="1">
      <alignment horizontal="right" readingOrder="0" vertical="bottom"/>
    </xf>
    <xf borderId="1" fillId="0" fontId="79" numFmtId="0" xfId="0" applyAlignment="1" applyBorder="1" applyFont="1">
      <alignment readingOrder="0" vertical="bottom"/>
    </xf>
    <xf borderId="36" fillId="0" fontId="60" numFmtId="0" xfId="0" applyAlignment="1" applyBorder="1" applyFont="1">
      <alignment readingOrder="0" vertical="center"/>
    </xf>
    <xf borderId="37" fillId="0" fontId="72" numFmtId="0" xfId="0" applyAlignment="1" applyBorder="1" applyFont="1">
      <alignment horizontal="left" readingOrder="0" vertical="center"/>
    </xf>
    <xf borderId="37" fillId="0" fontId="72" numFmtId="0" xfId="0" applyAlignment="1" applyBorder="1" applyFont="1">
      <alignment readingOrder="0" shrinkToFit="0" vertical="center" wrapText="0"/>
    </xf>
    <xf borderId="38" fillId="0" fontId="85" numFmtId="0" xfId="0" applyAlignment="1" applyBorder="1" applyFont="1">
      <alignment horizontal="left" readingOrder="0" shrinkToFit="0" vertical="center" wrapText="0"/>
    </xf>
    <xf borderId="8" fillId="0" fontId="28" numFmtId="0" xfId="0" applyAlignment="1" applyBorder="1" applyFont="1">
      <alignment horizontal="left" readingOrder="0" vertical="center"/>
    </xf>
    <xf borderId="39" fillId="0" fontId="9" numFmtId="167" xfId="0" applyAlignment="1" applyBorder="1" applyFont="1" applyNumberFormat="1">
      <alignment horizontal="right" readingOrder="0" vertical="center"/>
    </xf>
    <xf borderId="8" fillId="0" fontId="15" numFmtId="167" xfId="0" applyAlignment="1" applyBorder="1" applyFont="1" applyNumberFormat="1">
      <alignment horizontal="right" readingOrder="0" shrinkToFit="0" vertical="center" wrapText="0"/>
    </xf>
    <xf borderId="8" fillId="0" fontId="86" numFmtId="167" xfId="0" applyAlignment="1" applyBorder="1" applyFont="1" applyNumberFormat="1">
      <alignment horizontal="right" readingOrder="0" shrinkToFit="0" vertical="center" wrapText="0"/>
    </xf>
    <xf borderId="40" fillId="0" fontId="67" numFmtId="167" xfId="0" applyAlignment="1" applyBorder="1" applyFont="1" applyNumberFormat="1">
      <alignment horizontal="right" readingOrder="0" shrinkToFit="0" vertical="center" wrapText="0"/>
    </xf>
    <xf borderId="8" fillId="0" fontId="67" numFmtId="167" xfId="0" applyAlignment="1" applyBorder="1" applyFont="1" applyNumberFormat="1">
      <alignment horizontal="right" readingOrder="0" shrinkToFit="0" vertical="center" wrapText="0"/>
    </xf>
    <xf borderId="39" fillId="0" fontId="15" numFmtId="167" xfId="0" applyAlignment="1" applyBorder="1" applyFont="1" applyNumberFormat="1">
      <alignment horizontal="right" readingOrder="0" vertical="center"/>
    </xf>
    <xf borderId="8" fillId="0" fontId="87" numFmtId="167" xfId="0" applyAlignment="1" applyBorder="1" applyFont="1" applyNumberFormat="1">
      <alignment horizontal="right" readingOrder="0" vertical="center"/>
    </xf>
    <xf borderId="8" fillId="0" fontId="60" numFmtId="167" xfId="0" applyAlignment="1" applyBorder="1" applyFont="1" applyNumberFormat="1">
      <alignment horizontal="right" readingOrder="0" vertical="center"/>
    </xf>
    <xf borderId="8" fillId="0" fontId="74" numFmtId="0" xfId="0" applyAlignment="1" applyBorder="1" applyFont="1">
      <alignment horizontal="left" readingOrder="0" shrinkToFit="0" vertical="center" wrapText="1"/>
    </xf>
    <xf borderId="38" fillId="0" fontId="28" numFmtId="0" xfId="0" applyAlignment="1" applyBorder="1" applyFont="1">
      <alignment horizontal="left" readingOrder="0" shrinkToFit="0" vertical="center" wrapText="0"/>
    </xf>
    <xf borderId="9" fillId="0" fontId="6" numFmtId="0" xfId="0" applyAlignment="1" applyBorder="1" applyFont="1">
      <alignment vertical="center"/>
    </xf>
    <xf borderId="10" fillId="0" fontId="6" numFmtId="166" xfId="0" applyAlignment="1" applyBorder="1" applyFont="1" applyNumberFormat="1">
      <alignment horizontal="left" vertical="center"/>
    </xf>
    <xf borderId="10" fillId="0" fontId="6" numFmtId="0" xfId="0" applyAlignment="1" applyBorder="1" applyFont="1">
      <alignment shrinkToFit="0" vertical="center" wrapText="0"/>
    </xf>
    <xf borderId="10" fillId="0" fontId="6" numFmtId="0" xfId="0" applyAlignment="1" applyBorder="1" applyFont="1">
      <alignment vertical="center"/>
    </xf>
    <xf borderId="11" fillId="0" fontId="6" numFmtId="167" xfId="0" applyAlignment="1" applyBorder="1" applyFont="1" applyNumberFormat="1">
      <alignment horizontal="left" shrinkToFit="0" vertical="center" wrapText="0"/>
    </xf>
    <xf borderId="9" fillId="0" fontId="88" numFmtId="167" xfId="0" applyAlignment="1" applyBorder="1" applyFont="1" applyNumberFormat="1">
      <alignment horizontal="left" readingOrder="0" shrinkToFit="0" vertical="center" wrapText="0"/>
    </xf>
    <xf borderId="0" fillId="0" fontId="88" numFmtId="167" xfId="0" applyAlignment="1" applyFont="1" applyNumberFormat="1">
      <alignment horizontal="left" readingOrder="0" shrinkToFit="0" vertical="center" wrapText="0"/>
    </xf>
    <xf borderId="11" fillId="0" fontId="6" numFmtId="167" xfId="0" applyAlignment="1" applyBorder="1" applyFont="1" applyNumberFormat="1">
      <alignment horizontal="right" shrinkToFit="0" vertical="center" wrapText="0"/>
    </xf>
    <xf borderId="9" fillId="0" fontId="88" numFmtId="167" xfId="0" applyAlignment="1" applyBorder="1" applyFont="1" applyNumberFormat="1">
      <alignment horizontal="right" readingOrder="0" shrinkToFit="0" vertical="center" wrapText="0"/>
    </xf>
    <xf borderId="10" fillId="0" fontId="6" numFmtId="167" xfId="0" applyAlignment="1" applyBorder="1" applyFont="1" applyNumberFormat="1">
      <alignment horizontal="left" vertical="center"/>
    </xf>
    <xf borderId="11" fillId="0" fontId="6" numFmtId="167" xfId="0" applyAlignment="1" applyBorder="1" applyFont="1" applyNumberFormat="1">
      <alignment horizontal="left" readingOrder="0" vertical="center"/>
    </xf>
    <xf borderId="0" fillId="0" fontId="6" numFmtId="167" xfId="0" applyAlignment="1" applyFont="1" applyNumberFormat="1">
      <alignment horizontal="left" readingOrder="0" vertical="center"/>
    </xf>
    <xf borderId="11" fillId="0" fontId="88" numFmtId="0" xfId="0" applyAlignment="1" applyBorder="1" applyFont="1">
      <alignment horizontal="left" shrinkToFit="0" vertical="center" wrapText="1"/>
    </xf>
    <xf borderId="0" fillId="0" fontId="79" numFmtId="0" xfId="0" applyAlignment="1" applyFont="1">
      <alignment readingOrder="0" shrinkToFit="0" vertical="bottom" wrapText="1"/>
    </xf>
    <xf borderId="35" fillId="0" fontId="41" numFmtId="0" xfId="0" applyAlignment="1" applyBorder="1" applyFont="1">
      <alignment horizontal="right" vertical="top"/>
    </xf>
    <xf borderId="35" fillId="0" fontId="84" numFmtId="0" xfId="0" applyAlignment="1" applyBorder="1" applyFont="1">
      <alignment horizontal="right" readingOrder="0" vertical="top"/>
    </xf>
    <xf borderId="1" fillId="0" fontId="56" numFmtId="0" xfId="0" applyAlignment="1" applyBorder="1" applyFont="1">
      <alignment horizontal="right" readingOrder="0" vertical="top"/>
    </xf>
    <xf borderId="1" fillId="0" fontId="79" numFmtId="0" xfId="0" applyAlignment="1" applyBorder="1" applyFont="1">
      <alignment readingOrder="0" shrinkToFit="0" vertical="top" wrapText="1"/>
    </xf>
    <xf borderId="16" fillId="0" fontId="60" numFmtId="0" xfId="0" applyAlignment="1" applyBorder="1" applyFont="1">
      <alignment readingOrder="0" vertical="center"/>
    </xf>
    <xf borderId="16" fillId="0" fontId="72" numFmtId="0" xfId="0" applyAlignment="1" applyBorder="1" applyFont="1">
      <alignment readingOrder="0" shrinkToFit="0" vertical="center" wrapText="0"/>
    </xf>
    <xf borderId="16" fillId="0" fontId="89" numFmtId="0" xfId="0" applyAlignment="1" applyBorder="1" applyFont="1">
      <alignment readingOrder="0" shrinkToFit="0" vertical="center" wrapText="0"/>
    </xf>
    <xf borderId="16" fillId="0" fontId="72" numFmtId="0" xfId="0" applyAlignment="1" applyBorder="1" applyFont="1">
      <alignment readingOrder="0" vertical="center"/>
    </xf>
    <xf borderId="41" fillId="0" fontId="15" numFmtId="167" xfId="0" applyAlignment="1" applyBorder="1" applyFont="1" applyNumberFormat="1">
      <alignment horizontal="right" readingOrder="0" vertical="center"/>
    </xf>
    <xf borderId="16" fillId="0" fontId="15" numFmtId="167" xfId="0" applyAlignment="1" applyBorder="1" applyFont="1" applyNumberFormat="1">
      <alignment horizontal="right" readingOrder="0" shrinkToFit="0" vertical="center" wrapText="0"/>
    </xf>
    <xf borderId="16" fillId="0" fontId="86" numFmtId="167" xfId="0" applyAlignment="1" applyBorder="1" applyFont="1" applyNumberFormat="1">
      <alignment horizontal="right" readingOrder="0" shrinkToFit="0" vertical="center" wrapText="0"/>
    </xf>
    <xf borderId="42" fillId="0" fontId="67" numFmtId="167" xfId="0" applyAlignment="1" applyBorder="1" applyFont="1" applyNumberFormat="1">
      <alignment horizontal="right" readingOrder="0" shrinkToFit="0" vertical="center" wrapText="0"/>
    </xf>
    <xf borderId="16" fillId="0" fontId="60" numFmtId="167" xfId="0" applyAlignment="1" applyBorder="1" applyFont="1" applyNumberFormat="1">
      <alignment horizontal="right" readingOrder="0" vertical="center"/>
    </xf>
    <xf borderId="16" fillId="0" fontId="87" numFmtId="167" xfId="0" applyAlignment="1" applyBorder="1" applyFont="1" applyNumberFormat="1">
      <alignment horizontal="right" readingOrder="0" vertical="center"/>
    </xf>
    <xf borderId="16" fillId="0" fontId="60" numFmtId="167" xfId="0" applyAlignment="1" applyBorder="1" applyFont="1" applyNumberFormat="1">
      <alignment horizontal="left" readingOrder="0" vertical="center"/>
    </xf>
    <xf borderId="16" fillId="0" fontId="74" numFmtId="0" xfId="0" applyAlignment="1" applyBorder="1" applyFont="1">
      <alignment horizontal="left" readingOrder="0" shrinkToFit="0" vertical="center" wrapText="1"/>
    </xf>
    <xf borderId="0" fillId="0" fontId="60" numFmtId="0" xfId="0" applyAlignment="1" applyFont="1">
      <alignment vertical="center"/>
    </xf>
    <xf borderId="0" fillId="0" fontId="72" numFmtId="166" xfId="0" applyAlignment="1" applyFont="1" applyNumberFormat="1">
      <alignment horizontal="left" vertical="center"/>
    </xf>
    <xf borderId="0" fillId="0" fontId="72" numFmtId="0" xfId="0" applyAlignment="1" applyFont="1">
      <alignment shrinkToFit="0" vertical="center" wrapText="0"/>
    </xf>
    <xf borderId="43" fillId="0" fontId="15" numFmtId="167" xfId="0" applyAlignment="1" applyBorder="1" applyFont="1" applyNumberFormat="1">
      <alignment horizontal="right" vertical="center"/>
    </xf>
    <xf borderId="0" fillId="0" fontId="15" numFmtId="167" xfId="0" applyAlignment="1" applyFont="1" applyNumberFormat="1">
      <alignment horizontal="right" shrinkToFit="0" vertical="center" wrapText="0"/>
    </xf>
    <xf borderId="0" fillId="0" fontId="86" numFmtId="167" xfId="0" applyAlignment="1" applyFont="1" applyNumberFormat="1">
      <alignment horizontal="right" readingOrder="0" shrinkToFit="0" vertical="center" wrapText="0"/>
    </xf>
    <xf borderId="44" fillId="0" fontId="67" numFmtId="167" xfId="0" applyAlignment="1" applyBorder="1" applyFont="1" applyNumberFormat="1">
      <alignment horizontal="right" readingOrder="0" shrinkToFit="0" vertical="center" wrapText="0"/>
    </xf>
    <xf borderId="0" fillId="0" fontId="60" numFmtId="167" xfId="0" applyAlignment="1" applyFont="1" applyNumberFormat="1">
      <alignment horizontal="right" vertical="center"/>
    </xf>
    <xf borderId="0" fillId="0" fontId="60" numFmtId="167" xfId="0" applyAlignment="1" applyFont="1" applyNumberFormat="1">
      <alignment horizontal="left" readingOrder="0" vertical="center"/>
    </xf>
    <xf borderId="0" fillId="0" fontId="74" numFmtId="0" xfId="0" applyAlignment="1" applyFont="1">
      <alignment horizontal="left" shrinkToFit="0" vertical="center" wrapText="1"/>
    </xf>
    <xf borderId="10" fillId="4" fontId="9" numFmtId="168" xfId="0" applyAlignment="1" applyBorder="1" applyFont="1" applyNumberFormat="1">
      <alignment horizontal="left" readingOrder="0" shrinkToFit="0" vertical="center" wrapText="0"/>
    </xf>
    <xf borderId="10" fillId="4" fontId="9" numFmtId="168" xfId="0" applyAlignment="1" applyBorder="1" applyFont="1" applyNumberFormat="1">
      <alignment horizontal="left" readingOrder="0" vertical="center"/>
    </xf>
    <xf borderId="11" fillId="4" fontId="9" numFmtId="168" xfId="0" applyAlignment="1" applyBorder="1" applyFont="1" applyNumberFormat="1">
      <alignment horizontal="left" readingOrder="0" vertical="center"/>
    </xf>
    <xf borderId="10" fillId="4" fontId="22" numFmtId="168" xfId="0" applyAlignment="1" applyBorder="1" applyFont="1" applyNumberFormat="1">
      <alignment horizontal="left" readingOrder="0" vertical="center"/>
    </xf>
    <xf borderId="10" fillId="0" fontId="9" numFmtId="168" xfId="0" applyAlignment="1" applyBorder="1" applyFont="1" applyNumberFormat="1">
      <alignment horizontal="left" readingOrder="0" shrinkToFit="0" vertical="center" wrapText="0"/>
    </xf>
    <xf borderId="10" fillId="0" fontId="9" numFmtId="168" xfId="0" applyAlignment="1" applyBorder="1" applyFont="1" applyNumberFormat="1">
      <alignment horizontal="left" readingOrder="0" vertical="center"/>
    </xf>
    <xf borderId="11" fillId="0" fontId="9" numFmtId="168" xfId="0" applyAlignment="1" applyBorder="1" applyFont="1" applyNumberFormat="1">
      <alignment horizontal="left" readingOrder="0" vertical="center"/>
    </xf>
    <xf borderId="10" fillId="0" fontId="22" numFmtId="168" xfId="0" applyAlignment="1" applyBorder="1" applyFont="1" applyNumberFormat="1">
      <alignment horizontal="left" readingOrder="0" vertical="center"/>
    </xf>
    <xf borderId="10" fillId="4" fontId="9" numFmtId="168" xfId="0" applyAlignment="1" applyBorder="1" applyFont="1" applyNumberFormat="1">
      <alignment horizontal="left" shrinkToFit="0" vertical="center" wrapText="0"/>
    </xf>
    <xf borderId="10" fillId="4" fontId="9" numFmtId="168" xfId="0" applyAlignment="1" applyBorder="1" applyFont="1" applyNumberFormat="1">
      <alignment horizontal="left" vertical="center"/>
    </xf>
    <xf borderId="11" fillId="4" fontId="9" numFmtId="168" xfId="0" applyAlignment="1" applyBorder="1" applyFont="1" applyNumberFormat="1">
      <alignment horizontal="left" vertical="center"/>
    </xf>
    <xf borderId="10" fillId="0" fontId="9" numFmtId="168" xfId="0" applyAlignment="1" applyBorder="1" applyFont="1" applyNumberFormat="1">
      <alignment horizontal="left" shrinkToFit="0" vertical="center" wrapText="0"/>
    </xf>
    <xf borderId="10" fillId="0" fontId="9" numFmtId="168" xfId="0" applyAlignment="1" applyBorder="1" applyFont="1" applyNumberFormat="1">
      <alignment horizontal="left" vertical="center"/>
    </xf>
    <xf borderId="11" fillId="0" fontId="9" numFmtId="168" xfId="0" applyAlignment="1" applyBorder="1" applyFont="1" applyNumberFormat="1">
      <alignment horizontal="left" vertical="center"/>
    </xf>
    <xf borderId="0" fillId="0" fontId="90" numFmtId="0" xfId="0" applyAlignment="1" applyFont="1">
      <alignment horizontal="left" readingOrder="0"/>
    </xf>
    <xf borderId="0" fillId="0" fontId="91" numFmtId="0" xfId="0" applyAlignment="1" applyFont="1">
      <alignment horizontal="center" readingOrder="0"/>
    </xf>
    <xf borderId="0" fillId="0" fontId="92" numFmtId="0" xfId="0" applyAlignment="1" applyFont="1">
      <alignment vertical="center"/>
    </xf>
    <xf borderId="0" fillId="0" fontId="30" numFmtId="0" xfId="0" applyAlignment="1" applyFont="1">
      <alignment horizontal="center" readingOrder="0" vertical="center"/>
    </xf>
    <xf borderId="0" fillId="0" fontId="93" numFmtId="0" xfId="0" applyAlignment="1" applyFont="1">
      <alignment readingOrder="0" vertical="center"/>
    </xf>
    <xf borderId="0" fillId="0" fontId="93" numFmtId="0" xfId="0" applyAlignment="1" applyFont="1">
      <alignment horizontal="left" readingOrder="0" vertical="center"/>
    </xf>
    <xf borderId="0" fillId="0" fontId="94" numFmtId="0" xfId="0" applyAlignment="1" applyFont="1">
      <alignment readingOrder="0" vertical="center"/>
    </xf>
    <xf borderId="0" fillId="0" fontId="1" numFmtId="0" xfId="0" applyAlignment="1" applyFont="1">
      <alignment horizontal="left" shrinkToFit="0" vertical="center" wrapText="0"/>
    </xf>
    <xf borderId="9" fillId="4" fontId="23" numFmtId="0" xfId="0" applyAlignment="1" applyBorder="1" applyFont="1">
      <alignment horizontal="left" readingOrder="0" shrinkToFit="0" vertical="center" wrapText="0"/>
    </xf>
    <xf borderId="10" fillId="4" fontId="9" numFmtId="0" xfId="0" applyAlignment="1" applyBorder="1" applyFont="1">
      <alignment horizontal="left" readingOrder="0" shrinkToFit="0" vertical="center" wrapText="0"/>
    </xf>
    <xf borderId="10" fillId="4" fontId="95" numFmtId="0" xfId="0" applyAlignment="1" applyBorder="1" applyFont="1">
      <alignment horizontal="left" readingOrder="0" shrinkToFit="0" vertical="center" wrapText="0"/>
    </xf>
    <xf borderId="10" fillId="4" fontId="9" numFmtId="168" xfId="0" applyAlignment="1" applyBorder="1" applyFont="1" applyNumberFormat="1">
      <alignment horizontal="left" readingOrder="0" shrinkToFit="0" vertical="center" wrapText="0"/>
    </xf>
    <xf borderId="10" fillId="4" fontId="30" numFmtId="168" xfId="0" applyAlignment="1" applyBorder="1" applyFont="1" applyNumberFormat="1">
      <alignment horizontal="left" readingOrder="0" shrinkToFit="0" vertical="center" wrapText="0"/>
    </xf>
    <xf borderId="9" fillId="0" fontId="23" numFmtId="0" xfId="0" applyAlignment="1" applyBorder="1" applyFont="1">
      <alignment horizontal="left" readingOrder="0" shrinkToFit="0" vertical="center" wrapText="0"/>
    </xf>
    <xf borderId="10" fillId="0" fontId="9" numFmtId="0" xfId="0" applyAlignment="1" applyBorder="1" applyFont="1">
      <alignment horizontal="left" readingOrder="0" shrinkToFit="0" vertical="center" wrapText="0"/>
    </xf>
    <xf borderId="10" fillId="0" fontId="9" numFmtId="168" xfId="0" applyAlignment="1" applyBorder="1" applyFont="1" applyNumberFormat="1">
      <alignment horizontal="left" readingOrder="0" shrinkToFit="0" vertical="center" wrapText="0"/>
    </xf>
    <xf borderId="10" fillId="0" fontId="30" numFmtId="168" xfId="0" applyAlignment="1" applyBorder="1" applyFont="1" applyNumberFormat="1">
      <alignment horizontal="left" readingOrder="0" shrinkToFit="0" vertical="center" wrapText="0"/>
    </xf>
    <xf borderId="10" fillId="4" fontId="9" numFmtId="166" xfId="0" applyAlignment="1" applyBorder="1" applyFont="1" applyNumberFormat="1">
      <alignment horizontal="left" readingOrder="0" shrinkToFit="0" vertical="center" wrapText="0"/>
    </xf>
    <xf borderId="10" fillId="4" fontId="9" numFmtId="0" xfId="0" applyAlignment="1" applyBorder="1" applyFont="1">
      <alignment horizontal="left" shrinkToFit="0" vertical="center" wrapText="0"/>
    </xf>
    <xf borderId="10" fillId="4" fontId="9" numFmtId="168" xfId="0" applyAlignment="1" applyBorder="1" applyFont="1" applyNumberFormat="1">
      <alignment horizontal="left" shrinkToFit="0" vertical="center" wrapText="0"/>
    </xf>
    <xf borderId="10" fillId="0" fontId="9" numFmtId="166" xfId="0" applyAlignment="1" applyBorder="1" applyFont="1" applyNumberFormat="1">
      <alignment horizontal="left" readingOrder="0" shrinkToFit="0" vertical="center" wrapText="0"/>
    </xf>
    <xf borderId="10" fillId="0" fontId="9" numFmtId="0" xfId="0" applyAlignment="1" applyBorder="1" applyFont="1">
      <alignment horizontal="left" shrinkToFit="0" vertical="center" wrapText="0"/>
    </xf>
    <xf borderId="10" fillId="0" fontId="9" numFmtId="168" xfId="0" applyAlignment="1" applyBorder="1" applyFont="1" applyNumberFormat="1">
      <alignment horizontal="left" shrinkToFit="0" vertical="center" wrapText="0"/>
    </xf>
    <xf borderId="9" fillId="4" fontId="23" numFmtId="0" xfId="0" applyAlignment="1" applyBorder="1" applyFont="1">
      <alignment horizontal="left" shrinkToFit="0" vertical="center" wrapText="0"/>
    </xf>
    <xf borderId="10" fillId="4" fontId="9" numFmtId="166" xfId="0" applyAlignment="1" applyBorder="1" applyFont="1" applyNumberFormat="1">
      <alignment horizontal="left" shrinkToFit="0" vertical="center" wrapText="0"/>
    </xf>
    <xf borderId="9" fillId="0" fontId="23" numFmtId="0" xfId="0" applyAlignment="1" applyBorder="1" applyFont="1">
      <alignment horizontal="left" shrinkToFit="0" vertical="center" wrapText="0"/>
    </xf>
    <xf borderId="10" fillId="0" fontId="9" numFmtId="166" xfId="0" applyAlignment="1" applyBorder="1" applyFont="1" applyNumberFormat="1">
      <alignment horizontal="left" shrinkToFit="0" vertical="center" wrapText="0"/>
    </xf>
    <xf borderId="0" fillId="0" fontId="30" numFmtId="0" xfId="0" applyAlignment="1" applyFont="1">
      <alignment horizontal="left" readingOrder="0" vertical="center"/>
    </xf>
    <xf borderId="8" fillId="0" fontId="92" numFmtId="0" xfId="0" applyBorder="1" applyFont="1"/>
    <xf borderId="8" fillId="0" fontId="92" numFmtId="0" xfId="0" applyAlignment="1" applyBorder="1" applyFont="1">
      <alignment horizontal="left"/>
    </xf>
    <xf borderId="0" fillId="0" fontId="92" numFmtId="0" xfId="0" applyFont="1"/>
    <xf borderId="0" fillId="0" fontId="92" numFmtId="0" xfId="0" applyAlignment="1" applyFont="1">
      <alignment horizontal="left"/>
    </xf>
    <xf borderId="0" fillId="0" fontId="94" numFmtId="0" xfId="0" applyAlignment="1" applyFont="1">
      <alignment readingOrder="0" shrinkToFit="0" vertical="center" wrapText="1"/>
    </xf>
    <xf borderId="10" fillId="4" fontId="30" numFmtId="167" xfId="0" applyAlignment="1" applyBorder="1" applyFont="1" applyNumberFormat="1">
      <alignment horizontal="left" readingOrder="0" vertical="center"/>
    </xf>
    <xf borderId="10" fillId="0" fontId="30" numFmtId="167" xfId="0" applyAlignment="1" applyBorder="1" applyFont="1" applyNumberFormat="1">
      <alignment horizontal="left" readingOrder="0" vertical="center"/>
    </xf>
    <xf borderId="0" fillId="2" fontId="64" numFmtId="0" xfId="0" applyFont="1"/>
    <xf borderId="0" fillId="0" fontId="53" numFmtId="0" xfId="0" applyFont="1"/>
    <xf borderId="0" fillId="0" fontId="96" numFmtId="0" xfId="0" applyAlignment="1" applyFont="1">
      <alignment horizontal="center" readingOrder="0"/>
    </xf>
    <xf borderId="8" fillId="0" fontId="66" numFmtId="0" xfId="0" applyBorder="1" applyFont="1"/>
    <xf borderId="8" fillId="0" fontId="64" numFmtId="0" xfId="0" applyBorder="1" applyFont="1"/>
    <xf borderId="0" fillId="0" fontId="63" numFmtId="0" xfId="0" applyAlignment="1" applyFont="1">
      <alignment vertical="center"/>
    </xf>
    <xf borderId="0" fillId="0" fontId="79" numFmtId="0" xfId="0" applyAlignment="1" applyFont="1">
      <alignment horizontal="left" readingOrder="0" shrinkToFit="0" vertical="center" wrapText="1"/>
    </xf>
    <xf borderId="10" fillId="4" fontId="41" numFmtId="167" xfId="0" applyAlignment="1" applyBorder="1" applyFont="1" applyNumberFormat="1">
      <alignment horizontal="left" readingOrder="0" vertical="center"/>
    </xf>
    <xf borderId="11" fillId="4" fontId="19" numFmtId="0" xfId="0" applyAlignment="1" applyBorder="1" applyFont="1">
      <alignment horizontal="left" readingOrder="0" shrinkToFit="0" vertical="center" wrapText="1"/>
    </xf>
    <xf borderId="10" fillId="0" fontId="41" numFmtId="167" xfId="0" applyAlignment="1" applyBorder="1" applyFont="1" applyNumberFormat="1">
      <alignment horizontal="left" readingOrder="0" vertical="center"/>
    </xf>
    <xf borderId="11" fillId="0" fontId="19" numFmtId="0" xfId="0" applyAlignment="1" applyBorder="1" applyFont="1">
      <alignment horizontal="left" readingOrder="0" shrinkToFit="0" vertical="center" wrapText="1"/>
    </xf>
    <xf borderId="11" fillId="4" fontId="19" numFmtId="0" xfId="0" applyAlignment="1" applyBorder="1" applyFont="1">
      <alignment horizontal="left" shrinkToFit="0" vertical="center" wrapText="1"/>
    </xf>
    <xf borderId="11" fillId="0" fontId="19" numFmtId="0" xfId="0" applyAlignment="1" applyBorder="1" applyFont="1">
      <alignment horizontal="left" shrinkToFit="0" vertical="center" wrapText="1"/>
    </xf>
    <xf borderId="10" fillId="4" fontId="15" numFmtId="0" xfId="0" applyAlignment="1" applyBorder="1" applyFont="1">
      <alignment readingOrder="0" vertical="center"/>
    </xf>
    <xf borderId="10" fillId="4" fontId="60" numFmtId="167" xfId="0" applyAlignment="1" applyBorder="1" applyFont="1" applyNumberFormat="1">
      <alignment horizontal="left" readingOrder="0" vertical="center"/>
    </xf>
    <xf borderId="11" fillId="4" fontId="67" numFmtId="0" xfId="0" applyAlignment="1" applyBorder="1" applyFont="1">
      <alignment horizontal="left" readingOrder="0" shrinkToFit="0" vertical="center" wrapText="1"/>
    </xf>
    <xf borderId="10" fillId="0" fontId="15" numFmtId="0" xfId="0" applyAlignment="1" applyBorder="1" applyFont="1">
      <alignment readingOrder="0" vertical="center"/>
    </xf>
    <xf borderId="10" fillId="0" fontId="60" numFmtId="167" xfId="0" applyAlignment="1" applyBorder="1" applyFont="1" applyNumberFormat="1">
      <alignment horizontal="left" readingOrder="0" vertical="center"/>
    </xf>
    <xf borderId="11" fillId="0" fontId="67" numFmtId="0" xfId="0" applyAlignment="1" applyBorder="1" applyFont="1">
      <alignment horizontal="left" readingOrder="0" shrinkToFit="0" vertical="center" wrapText="1"/>
    </xf>
    <xf borderId="10" fillId="4" fontId="15" numFmtId="0" xfId="0" applyAlignment="1" applyBorder="1" applyFont="1">
      <alignment vertical="center"/>
    </xf>
    <xf borderId="10" fillId="0" fontId="15" numFmtId="0" xfId="0" applyAlignment="1" applyBorder="1" applyFont="1">
      <alignment vertical="center"/>
    </xf>
    <xf borderId="11" fillId="4" fontId="67" numFmtId="0" xfId="0" applyAlignment="1" applyBorder="1" applyFont="1">
      <alignment horizontal="left" shrinkToFit="0" vertical="center" wrapText="1"/>
    </xf>
    <xf borderId="10" fillId="4" fontId="15" numFmtId="166" xfId="0" applyAlignment="1" applyBorder="1" applyFont="1" applyNumberFormat="1">
      <alignment horizontal="left" readingOrder="0" vertical="center"/>
    </xf>
    <xf borderId="10" fillId="0" fontId="15" numFmtId="166" xfId="0" applyAlignment="1" applyBorder="1" applyFont="1" applyNumberFormat="1">
      <alignment horizontal="left" readingOrder="0" vertical="center"/>
    </xf>
    <xf borderId="11" fillId="0" fontId="67" numFmtId="0" xfId="0" applyAlignment="1" applyBorder="1" applyFont="1">
      <alignment horizontal="left" shrinkToFit="0" vertical="center" wrapText="1"/>
    </xf>
    <xf borderId="9" fillId="4" fontId="60" numFmtId="0" xfId="0" applyAlignment="1" applyBorder="1" applyFont="1">
      <alignment vertical="center"/>
    </xf>
    <xf borderId="10" fillId="4" fontId="15" numFmtId="166" xfId="0" applyAlignment="1" applyBorder="1" applyFont="1" applyNumberFormat="1">
      <alignment horizontal="left" vertical="center"/>
    </xf>
    <xf borderId="9" fillId="0" fontId="60" numFmtId="0" xfId="0" applyAlignment="1" applyBorder="1" applyFont="1">
      <alignment vertical="center"/>
    </xf>
    <xf borderId="10" fillId="0" fontId="15" numFmtId="166" xfId="0" applyAlignment="1" applyBorder="1" applyFont="1" applyNumberFormat="1">
      <alignment horizontal="left" vertical="center"/>
    </xf>
    <xf borderId="1" fillId="0" fontId="56" numFmtId="0" xfId="0" applyAlignment="1" applyBorder="1" applyFont="1">
      <alignment horizontal="left" readingOrder="0" vertical="center"/>
    </xf>
    <xf borderId="1" fillId="0" fontId="56" numFmtId="0" xfId="0" applyAlignment="1" applyBorder="1" applyFont="1">
      <alignment horizontal="right" readingOrder="0" vertical="center"/>
    </xf>
    <xf borderId="1" fillId="0" fontId="79" numFmtId="0" xfId="0" applyAlignment="1" applyBorder="1" applyFont="1">
      <alignment horizontal="left" readingOrder="0" vertical="center"/>
    </xf>
    <xf borderId="0" fillId="0" fontId="60" numFmtId="0" xfId="0" applyAlignment="1" applyFont="1">
      <alignment readingOrder="0" vertical="center"/>
    </xf>
    <xf borderId="0" fillId="0" fontId="15" numFmtId="0" xfId="0" applyAlignment="1" applyFont="1">
      <alignment horizontal="left" readingOrder="0" vertical="center"/>
    </xf>
    <xf borderId="0" fillId="0" fontId="15" numFmtId="0" xfId="0" applyAlignment="1" applyFont="1">
      <alignment readingOrder="0" vertical="center"/>
    </xf>
    <xf borderId="0" fillId="0" fontId="9" numFmtId="0" xfId="0" applyAlignment="1" applyFont="1">
      <alignment horizontal="left" readingOrder="0" vertical="center"/>
    </xf>
    <xf borderId="0" fillId="0" fontId="23" numFmtId="167" xfId="0" applyAlignment="1" applyFont="1" applyNumberFormat="1">
      <alignment horizontal="right" readingOrder="0" vertical="center"/>
    </xf>
    <xf borderId="0" fillId="0" fontId="60" numFmtId="0" xfId="0" applyAlignment="1" applyFont="1">
      <alignment horizontal="right" readingOrder="0" shrinkToFit="0" vertical="center" wrapText="0"/>
    </xf>
    <xf borderId="0" fillId="0" fontId="15" numFmtId="0" xfId="0" applyAlignment="1" applyFont="1">
      <alignment readingOrder="0" shrinkToFit="0" vertical="center" wrapText="0"/>
    </xf>
    <xf borderId="0" fillId="0" fontId="67" numFmtId="0" xfId="0" applyAlignment="1" applyFont="1">
      <alignment horizontal="left" readingOrder="0" shrinkToFit="0" vertical="center" wrapText="1"/>
    </xf>
    <xf borderId="0" fillId="0" fontId="64" numFmtId="166" xfId="0" applyAlignment="1" applyFont="1" applyNumberFormat="1">
      <alignment horizontal="left" readingOrder="0" vertical="center"/>
    </xf>
    <xf borderId="0" fillId="0" fontId="64" numFmtId="0" xfId="0" applyAlignment="1" applyFont="1">
      <alignment horizontal="right" readingOrder="0" shrinkToFit="0" vertical="center" wrapText="0"/>
    </xf>
    <xf borderId="0" fillId="0" fontId="64" numFmtId="0" xfId="0" applyAlignment="1" applyFont="1">
      <alignment readingOrder="0" shrinkToFit="0" vertical="center" wrapText="0"/>
    </xf>
    <xf borderId="0" fillId="0" fontId="71" numFmtId="0" xfId="0" applyAlignment="1" applyFont="1">
      <alignment horizontal="left" readingOrder="0" shrinkToFit="0" vertical="center" wrapText="1"/>
    </xf>
    <xf borderId="0" fillId="0" fontId="97" numFmtId="0" xfId="0" applyAlignment="1" applyFont="1">
      <alignment readingOrder="0" vertical="center"/>
    </xf>
    <xf borderId="0" fillId="0" fontId="60" numFmtId="167" xfId="0" applyAlignment="1" applyFont="1" applyNumberFormat="1">
      <alignment horizontal="right" readingOrder="0" vertical="center"/>
    </xf>
    <xf borderId="0" fillId="0" fontId="67" numFmtId="0" xfId="0" applyAlignment="1" applyFont="1">
      <alignment horizontal="left" shrinkToFit="0" vertical="center" wrapText="1"/>
    </xf>
    <xf borderId="0" fillId="0" fontId="15" numFmtId="166" xfId="0" applyAlignment="1" applyFont="1" applyNumberFormat="1">
      <alignment horizontal="left" readingOrder="0" vertical="center"/>
    </xf>
    <xf borderId="0" fillId="0" fontId="60" numFmtId="0" xfId="0" applyAlignment="1" applyFont="1">
      <alignment horizontal="right" shrinkToFit="0" vertical="center" wrapText="0"/>
    </xf>
    <xf borderId="0" fillId="0" fontId="15" numFmtId="0" xfId="0" applyAlignment="1" applyFont="1">
      <alignment shrinkToFit="0" vertical="center" wrapText="0"/>
    </xf>
    <xf borderId="0" fillId="0" fontId="64" numFmtId="167" xfId="0" applyAlignment="1" applyFont="1" applyNumberFormat="1">
      <alignment horizontal="right" vertical="center"/>
    </xf>
    <xf borderId="0" fillId="0" fontId="64" numFmtId="0" xfId="0" applyAlignment="1" applyFont="1">
      <alignment readingOrder="0" shrinkToFit="0" vertical="center" wrapText="0"/>
    </xf>
    <xf borderId="0" fillId="0" fontId="71" numFmtId="0" xfId="0" applyAlignment="1" applyFont="1">
      <alignment horizontal="left" shrinkToFit="0" vertical="center" wrapText="1"/>
    </xf>
    <xf borderId="0" fillId="0" fontId="15" numFmtId="166" xfId="0" applyAlignment="1" applyFont="1" applyNumberFormat="1">
      <alignment horizontal="left" vertical="center"/>
    </xf>
    <xf borderId="9" fillId="4" fontId="98" numFmtId="0" xfId="0" applyAlignment="1" applyBorder="1" applyFont="1">
      <alignment readingOrder="0" vertical="center"/>
    </xf>
    <xf borderId="9" fillId="0" fontId="75" numFmtId="0" xfId="0" applyAlignment="1" applyBorder="1" applyFont="1">
      <alignment readingOrder="0" vertical="center"/>
    </xf>
    <xf borderId="9" fillId="4" fontId="75" numFmtId="0" xfId="0" applyAlignment="1" applyBorder="1" applyFont="1">
      <alignment readingOrder="0" vertical="center"/>
    </xf>
    <xf borderId="0" fillId="0" fontId="75" numFmtId="0" xfId="0" applyAlignment="1" applyFont="1">
      <alignment vertical="center"/>
    </xf>
  </cellXfs>
  <cellStyles count="1">
    <cellStyle xfId="0" name="Normal" builtinId="0"/>
  </cellStyles>
  <dxfs count="4">
    <dxf>
      <font/>
      <fill>
        <patternFill patternType="none"/>
      </fill>
      <border/>
    </dxf>
    <dxf>
      <font/>
      <fill>
        <patternFill patternType="solid">
          <fgColor rgb="FFF3F3F3"/>
          <bgColor rgb="FFF3F3F3"/>
        </patternFill>
      </fill>
      <border/>
    </dxf>
    <dxf>
      <font/>
      <fill>
        <patternFill patternType="solid">
          <fgColor rgb="FFFFFFFF"/>
          <bgColor rgb="FFFFFFFF"/>
        </patternFill>
      </fill>
      <border/>
    </dxf>
    <dxf>
      <font/>
      <fill>
        <patternFill patternType="solid">
          <fgColor rgb="FFFCE5CD"/>
          <bgColor rgb="FFFCE5CD"/>
        </patternFill>
      </fill>
      <border/>
    </dxf>
  </dxfs>
  <tableStyles count="13">
    <tableStyle count="2" pivot="0" name="Coordination-style">
      <tableStyleElement dxfId="1" type="firstRowStripe"/>
      <tableStyleElement dxfId="2" type="secondRowStripe"/>
    </tableStyle>
    <tableStyle count="2" pivot="0" name="Schedule-style">
      <tableStyleElement dxfId="1" type="firstRowStripe"/>
      <tableStyleElement dxfId="2" type="secondRowStripe"/>
    </tableStyle>
    <tableStyle count="2" pivot="0" name="Budget estimator-style">
      <tableStyleElement dxfId="1" type="firstRowStripe"/>
      <tableStyleElement dxfId="2" type="secondRowStripe"/>
    </tableStyle>
    <tableStyle count="2" pivot="0" name="Invitations-style">
      <tableStyleElement dxfId="1" type="firstRowStripe"/>
      <tableStyleElement dxfId="2" type="secondRowStripe"/>
    </tableStyle>
    <tableStyle count="2" pivot="0" name="Venue-style">
      <tableStyleElement dxfId="1" type="firstRowStripe"/>
      <tableStyleElement dxfId="2" type="secondRowStripe"/>
    </tableStyle>
    <tableStyle count="2" pivot="0" name="Hotel-style">
      <tableStyleElement dxfId="1" type="firstRowStripe"/>
      <tableStyleElement dxfId="2" type="secondRowStripe"/>
    </tableStyle>
    <tableStyle count="2" pivot="0" name="Attire-style">
      <tableStyleElement dxfId="1" type="firstRowStripe"/>
      <tableStyleElement dxfId="2" type="secondRowStripe"/>
    </tableStyle>
    <tableStyle count="2" pivot="0" name="Flowers-style">
      <tableStyleElement dxfId="1" type="firstRowStripe"/>
      <tableStyleElement dxfId="2" type="secondRowStripe"/>
    </tableStyle>
    <tableStyle count="2" pivot="0" name="Cake-style">
      <tableStyleElement dxfId="1" type="firstRowStripe"/>
      <tableStyleElement dxfId="2" type="secondRowStripe"/>
    </tableStyle>
    <tableStyle count="2" pivot="0" name="Caterer-style">
      <tableStyleElement dxfId="1" type="firstRowStripe"/>
      <tableStyleElement dxfId="2" type="secondRowStripe"/>
    </tableStyle>
    <tableStyle count="2" pivot="0" name="Photographer-style">
      <tableStyleElement dxfId="1" type="firstRowStripe"/>
      <tableStyleElement dxfId="2" type="secondRowStripe"/>
    </tableStyle>
    <tableStyle count="2" pivot="0" name="Videographer-style">
      <tableStyleElement dxfId="1" type="firstRowStripe"/>
      <tableStyleElement dxfId="2" type="secondRowStripe"/>
    </tableStyle>
    <tableStyle count="2" pivot="0" name="Music-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24" Type="http://schemas.openxmlformats.org/officeDocument/2006/relationships/worksheet" Target="worksheets/sheet21.xml"/><Relationship Id="rId12" Type="http://schemas.openxmlformats.org/officeDocument/2006/relationships/worksheet" Target="worksheets/sheet9.xml"/><Relationship Id="rId23" Type="http://schemas.openxmlformats.org/officeDocument/2006/relationships/worksheet" Target="worksheets/sheet20.xml"/><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B6:H29" displayName="Table_1" name="Table_1" id="1">
  <tableColumns count="7">
    <tableColumn name="Column1" id="1"/>
    <tableColumn name="Column2" id="2"/>
    <tableColumn name="Column3" id="3"/>
    <tableColumn name="Column4" id="4"/>
    <tableColumn name="Column5" id="5"/>
    <tableColumn name="Column6" id="6"/>
    <tableColumn name="Column7" id="7"/>
  </tableColumns>
  <tableStyleInfo name="Coordination-style" showColumnStripes="0" showFirstColumn="1" showLastColumn="1" showRowStripes="1"/>
</table>
</file>

<file path=xl/tables/table10.xml><?xml version="1.0" encoding="utf-8"?>
<table xmlns="http://schemas.openxmlformats.org/spreadsheetml/2006/main" headerRowCount="0" ref="B7:I18" displayName="Table_10" name="Table_10" id="10">
  <tableColumns count="8">
    <tableColumn name="Column1" id="1"/>
    <tableColumn name="Column2" id="2"/>
    <tableColumn name="Column3" id="3"/>
    <tableColumn name="Column4" id="4"/>
    <tableColumn name="Column5" id="5"/>
    <tableColumn name="Column6" id="6"/>
    <tableColumn name="Column7" id="7"/>
    <tableColumn name="Column8" id="8"/>
  </tableColumns>
  <tableStyleInfo name="Caterer-style" showColumnStripes="0" showFirstColumn="1" showLastColumn="1" showRowStripes="1"/>
</table>
</file>

<file path=xl/tables/table11.xml><?xml version="1.0" encoding="utf-8"?>
<table xmlns="http://schemas.openxmlformats.org/spreadsheetml/2006/main" headerRowCount="0" ref="B6:J17" displayName="Table_11" name="Table_11" id="11">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Photographer-style" showColumnStripes="0" showFirstColumn="1" showLastColumn="1" showRowStripes="1"/>
</table>
</file>

<file path=xl/tables/table12.xml><?xml version="1.0" encoding="utf-8"?>
<table xmlns="http://schemas.openxmlformats.org/spreadsheetml/2006/main" headerRowCount="0" ref="B6:G17" displayName="Table_12" name="Table_12" id="12">
  <tableColumns count="6">
    <tableColumn name="Column1" id="1"/>
    <tableColumn name="Column2" id="2"/>
    <tableColumn name="Column3" id="3"/>
    <tableColumn name="Column4" id="4"/>
    <tableColumn name="Column5" id="5"/>
    <tableColumn name="Column6" id="6"/>
  </tableColumns>
  <tableStyleInfo name="Videographer-style" showColumnStripes="0" showFirstColumn="1" showLastColumn="1" showRowStripes="1"/>
</table>
</file>

<file path=xl/tables/table13.xml><?xml version="1.0" encoding="utf-8"?>
<table xmlns="http://schemas.openxmlformats.org/spreadsheetml/2006/main" headerRowCount="0" ref="B6:E47" displayName="Table_13" name="Table_13" id="13">
  <tableColumns count="4">
    <tableColumn name="Column1" id="1"/>
    <tableColumn name="Column2" id="2"/>
    <tableColumn name="Column3" id="3"/>
    <tableColumn name="Column4" id="4"/>
  </tableColumns>
  <tableStyleInfo name="Music-style" showColumnStripes="0" showFirstColumn="1" showLastColumn="1" showRowStripes="1"/>
</table>
</file>

<file path=xl/tables/table2.xml><?xml version="1.0" encoding="utf-8"?>
<table xmlns="http://schemas.openxmlformats.org/spreadsheetml/2006/main" headerRowCount="0" ref="D6:E45" displayName="Table_2" name="Table_2" id="2">
  <tableColumns count="2">
    <tableColumn name="Column1" id="1"/>
    <tableColumn name="Column2" id="2"/>
  </tableColumns>
  <tableStyleInfo name="Schedule-style" showColumnStripes="0" showFirstColumn="1" showLastColumn="1" showRowStripes="1"/>
</table>
</file>

<file path=xl/tables/table3.xml><?xml version="1.0" encoding="utf-8"?>
<table xmlns="http://schemas.openxmlformats.org/spreadsheetml/2006/main" headerRowCount="0" ref="B9:E26" displayName="Table_3" name="Table_3" id="3">
  <tableColumns count="4">
    <tableColumn name="Column1" id="1"/>
    <tableColumn name="Column2" id="2"/>
    <tableColumn name="Column3" id="3"/>
    <tableColumn name="Column4" id="4"/>
  </tableColumns>
  <tableStyleInfo name="Budget estimator-style" showColumnStripes="0" showFirstColumn="1" showLastColumn="1" showRowStripes="1"/>
</table>
</file>

<file path=xl/tables/table4.xml><?xml version="1.0" encoding="utf-8"?>
<table xmlns="http://schemas.openxmlformats.org/spreadsheetml/2006/main" headerRowCount="0" ref="B8:P19" displayName="Table_4" name="Table_4" id="4">
  <tableColumns count="15">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s>
  <tableStyleInfo name="Invitations-style" showColumnStripes="0" showFirstColumn="1" showLastColumn="1" showRowStripes="1"/>
</table>
</file>

<file path=xl/tables/table5.xml><?xml version="1.0" encoding="utf-8"?>
<table xmlns="http://schemas.openxmlformats.org/spreadsheetml/2006/main" headerRowCount="0" ref="B6:M17" displayName="Table_5" name="Table_5" id="5">
  <tableColumns count="12">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s>
  <tableStyleInfo name="Venue-style" showColumnStripes="0" showFirstColumn="1" showLastColumn="1" showRowStripes="1"/>
</table>
</file>

<file path=xl/tables/table6.xml><?xml version="1.0" encoding="utf-8"?>
<table xmlns="http://schemas.openxmlformats.org/spreadsheetml/2006/main" headerRowCount="0" ref="B6:I17" displayName="Table_6" name="Table_6" id="6">
  <tableColumns count="8">
    <tableColumn name="Column1" id="1"/>
    <tableColumn name="Column2" id="2"/>
    <tableColumn name="Column3" id="3"/>
    <tableColumn name="Column4" id="4"/>
    <tableColumn name="Column5" id="5"/>
    <tableColumn name="Column6" id="6"/>
    <tableColumn name="Column7" id="7"/>
    <tableColumn name="Column8" id="8"/>
  </tableColumns>
  <tableStyleInfo name="Hotel-style" showColumnStripes="0" showFirstColumn="1" showLastColumn="1" showRowStripes="1"/>
</table>
</file>

<file path=xl/tables/table7.xml><?xml version="1.0" encoding="utf-8"?>
<table xmlns="http://schemas.openxmlformats.org/spreadsheetml/2006/main" headerRowCount="0" ref="B6:I17" displayName="Table_7" name="Table_7" id="7">
  <tableColumns count="8">
    <tableColumn name="Column1" id="1"/>
    <tableColumn name="Column2" id="2"/>
    <tableColumn name="Column3" id="3"/>
    <tableColumn name="Column4" id="4"/>
    <tableColumn name="Column5" id="5"/>
    <tableColumn name="Column6" id="6"/>
    <tableColumn name="Column7" id="7"/>
    <tableColumn name="Column8" id="8"/>
  </tableColumns>
  <tableStyleInfo name="Attire-style" showColumnStripes="0" showFirstColumn="1" showLastColumn="1" showRowStripes="1"/>
</table>
</file>

<file path=xl/tables/table8.xml><?xml version="1.0" encoding="utf-8"?>
<table xmlns="http://schemas.openxmlformats.org/spreadsheetml/2006/main" headerRowCount="0" ref="B8:K19" displayName="Table_8" name="Table_8" id="8">
  <tableColumns count="10">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s>
  <tableStyleInfo name="Flowers-style" showColumnStripes="0" showFirstColumn="1" showLastColumn="1" showRowStripes="1"/>
</table>
</file>

<file path=xl/tables/table9.xml><?xml version="1.0" encoding="utf-8"?>
<table xmlns="http://schemas.openxmlformats.org/spreadsheetml/2006/main" headerRowCount="0" ref="B7:I18" displayName="Table_9" name="Table_9" id="9">
  <tableColumns count="8">
    <tableColumn name="Column1" id="1"/>
    <tableColumn name="Column2" id="2"/>
    <tableColumn name="Column3" id="3"/>
    <tableColumn name="Column4" id="4"/>
    <tableColumn name="Column5" id="5"/>
    <tableColumn name="Column6" id="6"/>
    <tableColumn name="Column7" id="7"/>
    <tableColumn name="Column8" id="8"/>
  </tableColumns>
  <tableStyleInfo name="Cake-style" showColumnStripes="0" showFirstColumn="1" showLastColumn="1" showRowStripes="1"/>
</tabl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hyperlink" Target="http://website.com" TargetMode="External"/><Relationship Id="rId3"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11.xml"/><Relationship Id="rId4"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12.xml"/><Relationship Id="rId4"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13.xml"/><Relationship Id="rId4" Type="http://schemas.openxmlformats.org/officeDocument/2006/relationships/table" Target="../tables/table7.xml"/></Relationships>
</file>

<file path=xl/worksheets/_rels/sheet14.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hyperlink" Target="http://website.com" TargetMode="External"/><Relationship Id="rId3"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15.xml"/><Relationship Id="rId4"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16.xml"/><Relationship Id="rId4" Type="http://schemas.openxmlformats.org/officeDocument/2006/relationships/table" Target="../tables/table9.xml"/></Relationships>
</file>

<file path=xl/worksheets/_rels/sheet17.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17.xml"/><Relationship Id="rId4" Type="http://schemas.openxmlformats.org/officeDocument/2006/relationships/table" Target="../tables/table10.xml"/></Relationships>
</file>

<file path=xl/worksheets/_rels/sheet18.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18.xml"/><Relationship Id="rId4" Type="http://schemas.openxmlformats.org/officeDocument/2006/relationships/table" Target="../tables/table11.xml"/></Relationships>
</file>

<file path=xl/worksheets/_rels/sheet19.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19.xml"/><Relationship Id="rId4"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hyperlink" Target="http://website.com" TargetMode="External"/><Relationship Id="rId3"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 Id="rId3"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3.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website.com" TargetMode="External"/><Relationship Id="rId2" Type="http://schemas.openxmlformats.org/officeDocument/2006/relationships/drawing" Target="../drawings/drawing8.xml"/><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13"/>
    <col customWidth="1" min="3" max="3" width="50.25"/>
    <col customWidth="1" min="4" max="4" width="1.13"/>
    <col customWidth="1" min="5" max="5" width="5.13"/>
    <col customWidth="1" min="6" max="6" width="1.13"/>
    <col customWidth="1" min="7" max="7" width="20.13"/>
    <col customWidth="1" min="8" max="8" width="3.13"/>
    <col customWidth="1" min="9" max="9" width="1.13"/>
    <col customWidth="1" min="10" max="10" width="20.13"/>
    <col customWidth="1" min="11" max="11" width="3.13"/>
    <col customWidth="1" min="12" max="12" width="5.13"/>
  </cols>
  <sheetData>
    <row r="1" ht="6.0" customHeight="1">
      <c r="A1" s="1"/>
      <c r="B1" s="2"/>
      <c r="C1" s="2"/>
      <c r="D1" s="2"/>
      <c r="E1" s="1"/>
      <c r="F1" s="1"/>
      <c r="G1" s="1"/>
      <c r="H1" s="1"/>
      <c r="I1" s="1"/>
      <c r="J1" s="1"/>
      <c r="K1" s="1"/>
      <c r="L1" s="1"/>
    </row>
    <row r="2" ht="66.0" customHeight="1">
      <c r="A2" s="3"/>
      <c r="B2" s="4"/>
      <c r="C2" s="5" t="s">
        <v>0</v>
      </c>
      <c r="D2" s="6"/>
      <c r="E2" s="7"/>
      <c r="F2" s="5" t="s">
        <v>1</v>
      </c>
      <c r="H2" s="3"/>
      <c r="I2" s="3"/>
      <c r="J2" s="3"/>
      <c r="K2" s="3"/>
      <c r="L2" s="3"/>
    </row>
    <row r="3" ht="6.0" customHeight="1">
      <c r="A3" s="8"/>
      <c r="B3" s="9"/>
      <c r="C3" s="10"/>
      <c r="D3" s="9"/>
      <c r="E3" s="8"/>
      <c r="F3" s="11"/>
      <c r="G3" s="11"/>
      <c r="H3" s="11"/>
      <c r="I3" s="11"/>
      <c r="J3" s="11"/>
      <c r="K3" s="11"/>
      <c r="L3" s="8"/>
    </row>
    <row r="4" ht="12.0" customHeight="1">
      <c r="A4" s="12"/>
      <c r="B4" s="13"/>
      <c r="C4" s="13"/>
      <c r="D4" s="13"/>
      <c r="E4" s="14"/>
      <c r="F4" s="14"/>
      <c r="G4" s="14"/>
      <c r="H4" s="14"/>
      <c r="I4" s="14"/>
      <c r="J4" s="14"/>
      <c r="K4" s="14"/>
      <c r="L4" s="12"/>
    </row>
    <row r="5" ht="19.5" customHeight="1">
      <c r="A5" s="15"/>
      <c r="B5" s="16"/>
      <c r="C5" s="17" t="s">
        <v>2</v>
      </c>
      <c r="D5" s="16"/>
      <c r="E5" s="18"/>
      <c r="F5" s="18" t="s">
        <v>3</v>
      </c>
      <c r="H5" s="19"/>
      <c r="I5" s="18" t="s">
        <v>4</v>
      </c>
      <c r="K5" s="20"/>
      <c r="L5" s="21"/>
    </row>
    <row r="6" ht="19.5" customHeight="1">
      <c r="A6" s="15"/>
      <c r="B6" s="16"/>
      <c r="D6" s="16"/>
      <c r="E6" s="22"/>
      <c r="F6" s="23"/>
      <c r="G6" s="24" t="s">
        <v>5</v>
      </c>
      <c r="H6" s="23"/>
      <c r="I6" s="23"/>
      <c r="J6" s="25" t="s">
        <v>6</v>
      </c>
      <c r="K6" s="20"/>
      <c r="L6" s="21"/>
    </row>
    <row r="7" ht="19.5" customHeight="1">
      <c r="A7" s="15"/>
      <c r="B7" s="16"/>
      <c r="D7" s="16"/>
      <c r="E7" s="22"/>
      <c r="F7" s="23"/>
      <c r="G7" s="25" t="s">
        <v>7</v>
      </c>
      <c r="H7" s="23"/>
      <c r="I7" s="23"/>
      <c r="J7" s="25" t="s">
        <v>8</v>
      </c>
      <c r="K7" s="20"/>
      <c r="L7" s="21"/>
    </row>
    <row r="8" ht="19.5" customHeight="1">
      <c r="A8" s="15"/>
      <c r="B8" s="16"/>
      <c r="D8" s="16"/>
      <c r="E8" s="22"/>
      <c r="F8" s="23"/>
      <c r="G8" s="25" t="s">
        <v>9</v>
      </c>
      <c r="H8" s="23"/>
      <c r="I8" s="23"/>
      <c r="J8" s="25" t="s">
        <v>10</v>
      </c>
      <c r="K8" s="20"/>
      <c r="L8" s="21"/>
    </row>
    <row r="9" ht="19.5" customHeight="1">
      <c r="A9" s="15"/>
      <c r="B9" s="16"/>
      <c r="D9" s="16"/>
      <c r="E9" s="18"/>
      <c r="F9" s="18" t="s">
        <v>11</v>
      </c>
      <c r="H9" s="26"/>
      <c r="I9" s="18" t="s">
        <v>12</v>
      </c>
      <c r="K9" s="26"/>
      <c r="L9" s="27"/>
    </row>
    <row r="10" ht="19.5" customHeight="1">
      <c r="A10" s="15"/>
      <c r="B10" s="16"/>
      <c r="D10" s="16"/>
      <c r="E10" s="22"/>
      <c r="F10" s="23"/>
      <c r="G10" s="28" t="s">
        <v>13</v>
      </c>
      <c r="H10" s="29"/>
      <c r="I10" s="23"/>
      <c r="J10" s="30" t="s">
        <v>14</v>
      </c>
      <c r="K10" s="31"/>
      <c r="L10" s="32"/>
    </row>
    <row r="11" ht="19.5" customHeight="1">
      <c r="A11" s="15"/>
      <c r="B11" s="33"/>
      <c r="C11" s="34" t="str">
        <f>HYPERLINK("https://support.google.com/drive/answer/2494822","Learn how to share")</f>
        <v>Learn how to share</v>
      </c>
      <c r="D11" s="33"/>
      <c r="E11" s="22"/>
      <c r="F11" s="23"/>
      <c r="G11" s="30" t="s">
        <v>15</v>
      </c>
      <c r="H11" s="23"/>
      <c r="I11" s="23"/>
      <c r="J11" s="25" t="s">
        <v>16</v>
      </c>
      <c r="K11" s="20"/>
      <c r="L11" s="21"/>
    </row>
    <row r="12" ht="19.5" customHeight="1">
      <c r="A12" s="15"/>
      <c r="B12" s="35"/>
      <c r="C12" s="35"/>
      <c r="D12" s="35"/>
      <c r="E12" s="18"/>
      <c r="F12" s="18" t="s">
        <v>17</v>
      </c>
      <c r="H12" s="19"/>
      <c r="I12" s="36" t="s">
        <v>18</v>
      </c>
      <c r="K12" s="19"/>
      <c r="L12" s="37"/>
    </row>
    <row r="13" ht="19.5" customHeight="1">
      <c r="A13" s="15"/>
      <c r="B13" s="38"/>
      <c r="C13" s="39" t="s">
        <v>19</v>
      </c>
      <c r="D13" s="40"/>
      <c r="E13" s="22"/>
      <c r="F13" s="23"/>
      <c r="G13" s="25" t="s">
        <v>20</v>
      </c>
      <c r="H13" s="23"/>
      <c r="I13" s="23"/>
      <c r="J13" s="25" t="s">
        <v>21</v>
      </c>
      <c r="K13" s="20"/>
      <c r="L13" s="21"/>
    </row>
    <row r="14" ht="19.5" customHeight="1">
      <c r="A14" s="15"/>
      <c r="B14" s="41"/>
      <c r="C14" s="16" t="s">
        <v>22</v>
      </c>
      <c r="D14" s="42"/>
      <c r="E14" s="22"/>
      <c r="F14" s="23"/>
      <c r="G14" s="25" t="s">
        <v>23</v>
      </c>
      <c r="H14" s="23"/>
      <c r="I14" s="23"/>
      <c r="J14" s="25" t="s">
        <v>24</v>
      </c>
      <c r="K14" s="20"/>
      <c r="L14" s="21"/>
    </row>
    <row r="15" ht="19.5" customHeight="1">
      <c r="A15" s="15"/>
      <c r="B15" s="41"/>
      <c r="D15" s="43"/>
      <c r="E15" s="22"/>
      <c r="F15" s="23"/>
      <c r="G15" s="25" t="s">
        <v>25</v>
      </c>
      <c r="H15" s="23"/>
      <c r="I15" s="18" t="s">
        <v>26</v>
      </c>
      <c r="K15" s="20"/>
      <c r="L15" s="21"/>
    </row>
    <row r="16" ht="19.5" customHeight="1">
      <c r="A16" s="15"/>
      <c r="B16" s="44"/>
      <c r="C16" s="44"/>
      <c r="D16" s="45"/>
      <c r="E16" s="22"/>
      <c r="F16" s="23"/>
      <c r="G16" s="25" t="s">
        <v>27</v>
      </c>
      <c r="H16" s="23"/>
      <c r="I16" s="23"/>
      <c r="J16" s="46" t="s">
        <v>28</v>
      </c>
      <c r="K16" s="20"/>
      <c r="L16" s="21"/>
    </row>
    <row r="17" ht="19.5" customHeight="1">
      <c r="A17" s="15"/>
      <c r="B17" s="45"/>
      <c r="C17" s="47" t="s">
        <v>29</v>
      </c>
      <c r="D17" s="45"/>
      <c r="E17" s="18"/>
      <c r="F17" s="18" t="s">
        <v>30</v>
      </c>
      <c r="H17" s="23"/>
      <c r="I17" s="23"/>
      <c r="J17" s="25" t="s">
        <v>31</v>
      </c>
      <c r="K17" s="20"/>
      <c r="L17" s="21"/>
    </row>
    <row r="18" ht="19.5" customHeight="1">
      <c r="A18" s="15"/>
      <c r="B18" s="45"/>
      <c r="D18" s="45"/>
      <c r="E18" s="22"/>
      <c r="F18" s="23"/>
      <c r="G18" s="25" t="s">
        <v>32</v>
      </c>
      <c r="H18" s="23"/>
      <c r="I18" s="23"/>
      <c r="J18" s="25"/>
      <c r="K18" s="20"/>
      <c r="L18" s="21"/>
    </row>
    <row r="19" ht="19.5" customHeight="1">
      <c r="A19" s="15"/>
      <c r="B19" s="48"/>
      <c r="C19" s="48"/>
      <c r="D19" s="48"/>
      <c r="E19" s="22"/>
      <c r="F19" s="23"/>
      <c r="G19" s="25" t="s">
        <v>33</v>
      </c>
      <c r="H19" s="23"/>
      <c r="I19" s="23"/>
      <c r="J19" s="29"/>
      <c r="K19" s="20"/>
      <c r="L19" s="21"/>
    </row>
    <row r="20" ht="19.5" customHeight="1">
      <c r="A20" s="15"/>
      <c r="B20" s="45"/>
      <c r="C20" s="45"/>
      <c r="D20" s="45"/>
      <c r="E20" s="49"/>
      <c r="F20" s="50"/>
      <c r="G20" s="50"/>
      <c r="H20" s="23"/>
      <c r="I20" s="51"/>
      <c r="K20" s="20"/>
      <c r="L20" s="21"/>
    </row>
  </sheetData>
  <mergeCells count="13">
    <mergeCell ref="C5:C10"/>
    <mergeCell ref="C14:C15"/>
    <mergeCell ref="C17:C18"/>
    <mergeCell ref="F12:G12"/>
    <mergeCell ref="F17:G17"/>
    <mergeCell ref="F2:G2"/>
    <mergeCell ref="F5:G5"/>
    <mergeCell ref="I5:J5"/>
    <mergeCell ref="F9:G9"/>
    <mergeCell ref="I9:J9"/>
    <mergeCell ref="I12:J12"/>
    <mergeCell ref="I15:J15"/>
    <mergeCell ref="I20:J20"/>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3" width="11.63"/>
    <col customWidth="1" min="4" max="4" width="14.38"/>
    <col customWidth="1" min="5" max="5" width="14.13"/>
    <col customWidth="1" min="6" max="6" width="13.5"/>
    <col customWidth="1" min="7" max="7" width="8.75"/>
    <col customWidth="1" min="8" max="8" width="11.88"/>
    <col customWidth="1" min="9" max="9" width="10.13"/>
    <col customWidth="1" min="10" max="10" width="1.13"/>
    <col customWidth="1" min="11" max="11" width="31.88"/>
    <col customWidth="1" min="12" max="12" width="5.13"/>
  </cols>
  <sheetData>
    <row r="1" ht="6.0" customHeight="1">
      <c r="A1" s="206"/>
      <c r="B1" s="206"/>
      <c r="C1" s="206"/>
      <c r="D1" s="206"/>
      <c r="E1" s="206"/>
      <c r="F1" s="284"/>
      <c r="G1" s="206"/>
      <c r="H1" s="206"/>
      <c r="I1" s="206"/>
      <c r="J1" s="206"/>
      <c r="K1" s="206"/>
      <c r="L1" s="206"/>
    </row>
    <row r="2" ht="66.0" customHeight="1">
      <c r="A2" s="45"/>
      <c r="B2" s="207" t="s">
        <v>27</v>
      </c>
      <c r="C2" s="208"/>
      <c r="D2" s="208"/>
      <c r="E2" s="208"/>
      <c r="F2" s="285"/>
      <c r="G2" s="208"/>
      <c r="H2" s="286" t="s">
        <v>167</v>
      </c>
      <c r="L2" s="45"/>
    </row>
    <row r="3" ht="18.0" customHeight="1">
      <c r="A3" s="45"/>
      <c r="B3" s="287"/>
      <c r="C3" s="287"/>
      <c r="D3" s="287"/>
      <c r="E3" s="287"/>
      <c r="F3" s="288"/>
      <c r="G3" s="287"/>
      <c r="H3" s="287"/>
      <c r="I3" s="287"/>
      <c r="J3" s="287"/>
      <c r="K3" s="287"/>
      <c r="L3" s="45"/>
    </row>
    <row r="4" ht="24.0" customHeight="1">
      <c r="A4" s="86"/>
      <c r="B4" s="289" t="s">
        <v>168</v>
      </c>
      <c r="C4" s="289" t="s">
        <v>169</v>
      </c>
      <c r="D4" s="289" t="s">
        <v>58</v>
      </c>
      <c r="E4" s="289" t="s">
        <v>59</v>
      </c>
      <c r="F4" s="290" t="s">
        <v>170</v>
      </c>
      <c r="G4" s="291" t="s">
        <v>171</v>
      </c>
      <c r="H4" s="291" t="s">
        <v>172</v>
      </c>
      <c r="I4" s="291" t="s">
        <v>173</v>
      </c>
      <c r="J4" s="291"/>
      <c r="K4" s="292" t="s">
        <v>38</v>
      </c>
      <c r="L4" s="86"/>
    </row>
    <row r="5" ht="12.0" customHeight="1">
      <c r="A5" s="293"/>
      <c r="B5" s="294"/>
      <c r="C5" s="295"/>
      <c r="D5" s="296"/>
      <c r="E5" s="296"/>
      <c r="F5" s="297"/>
      <c r="G5" s="298"/>
      <c r="H5" s="299"/>
      <c r="I5" s="300"/>
      <c r="J5" s="301"/>
      <c r="K5" s="302"/>
      <c r="L5" s="303"/>
    </row>
    <row r="6" ht="21.0" customHeight="1">
      <c r="A6" s="304"/>
      <c r="B6" s="305" t="s">
        <v>174</v>
      </c>
      <c r="C6" s="306"/>
      <c r="D6" s="307"/>
      <c r="E6" s="307"/>
      <c r="F6" s="308"/>
      <c r="G6" s="309"/>
      <c r="H6" s="310"/>
      <c r="I6" s="311" t="str">
        <f>if(isblank(H6), "", G6*H6)</f>
        <v/>
      </c>
      <c r="J6" s="310"/>
      <c r="K6" s="312"/>
      <c r="L6" s="313"/>
    </row>
    <row r="7" ht="21.0" customHeight="1">
      <c r="A7" s="293"/>
      <c r="B7" s="294" t="s">
        <v>175</v>
      </c>
      <c r="C7" s="314" t="s">
        <v>176</v>
      </c>
      <c r="D7" s="314" t="s">
        <v>64</v>
      </c>
      <c r="E7" s="315" t="s">
        <v>65</v>
      </c>
      <c r="F7" s="297" t="s">
        <v>177</v>
      </c>
      <c r="G7" s="316">
        <v>0.0</v>
      </c>
      <c r="H7" s="317">
        <v>0.0</v>
      </c>
      <c r="I7" s="300">
        <f t="shared" ref="I7:I10" si="1">G7*H7</f>
        <v>0</v>
      </c>
      <c r="J7" s="318"/>
      <c r="K7" s="319"/>
      <c r="L7" s="303"/>
    </row>
    <row r="8" ht="21.0" customHeight="1">
      <c r="A8" s="293"/>
      <c r="B8" s="294" t="s">
        <v>178</v>
      </c>
      <c r="C8" s="314"/>
      <c r="D8" s="314"/>
      <c r="E8" s="314"/>
      <c r="F8" s="297"/>
      <c r="G8" s="316"/>
      <c r="H8" s="317"/>
      <c r="I8" s="300">
        <f t="shared" si="1"/>
        <v>0</v>
      </c>
      <c r="J8" s="318"/>
      <c r="K8" s="320"/>
      <c r="L8" s="303"/>
    </row>
    <row r="9" ht="21.0" customHeight="1">
      <c r="A9" s="293"/>
      <c r="B9" s="294" t="s">
        <v>179</v>
      </c>
      <c r="C9" s="314"/>
      <c r="D9" s="314"/>
      <c r="E9" s="314"/>
      <c r="F9" s="297"/>
      <c r="G9" s="316"/>
      <c r="H9" s="317"/>
      <c r="I9" s="300">
        <f t="shared" si="1"/>
        <v>0</v>
      </c>
      <c r="J9" s="318"/>
      <c r="K9" s="320"/>
      <c r="L9" s="303"/>
    </row>
    <row r="10" ht="21.0" customHeight="1">
      <c r="A10" s="293"/>
      <c r="B10" s="294" t="s">
        <v>180</v>
      </c>
      <c r="C10" s="314"/>
      <c r="D10" s="314"/>
      <c r="E10" s="314"/>
      <c r="F10" s="297"/>
      <c r="G10" s="316"/>
      <c r="H10" s="317"/>
      <c r="I10" s="300">
        <f t="shared" si="1"/>
        <v>0</v>
      </c>
      <c r="J10" s="318"/>
      <c r="K10" s="320"/>
      <c r="L10" s="303"/>
    </row>
    <row r="11" ht="12.0" customHeight="1">
      <c r="A11" s="293"/>
      <c r="B11" s="294"/>
      <c r="C11" s="321"/>
      <c r="D11" s="321"/>
      <c r="E11" s="321"/>
      <c r="F11" s="322"/>
      <c r="G11" s="323"/>
      <c r="H11" s="324"/>
      <c r="I11" s="300"/>
      <c r="J11" s="318"/>
      <c r="K11" s="325"/>
      <c r="L11" s="303"/>
    </row>
    <row r="12" ht="21.0" customHeight="1">
      <c r="A12" s="304"/>
      <c r="B12" s="305" t="s">
        <v>181</v>
      </c>
      <c r="C12" s="306"/>
      <c r="D12" s="307"/>
      <c r="E12" s="307"/>
      <c r="F12" s="308"/>
      <c r="G12" s="309"/>
      <c r="H12" s="310"/>
      <c r="I12" s="311"/>
      <c r="J12" s="310"/>
      <c r="K12" s="326"/>
      <c r="L12" s="313"/>
    </row>
    <row r="13" ht="21.0" customHeight="1">
      <c r="A13" s="293"/>
      <c r="B13" s="294" t="s">
        <v>182</v>
      </c>
      <c r="C13" s="314" t="s">
        <v>183</v>
      </c>
      <c r="D13" s="314" t="s">
        <v>64</v>
      </c>
      <c r="E13" s="315" t="s">
        <v>65</v>
      </c>
      <c r="F13" s="297" t="s">
        <v>177</v>
      </c>
      <c r="G13" s="316">
        <v>0.0</v>
      </c>
      <c r="H13" s="317">
        <v>0.0</v>
      </c>
      <c r="I13" s="300">
        <f t="shared" ref="I13:I16" si="2">G13*H13</f>
        <v>0</v>
      </c>
      <c r="J13" s="318"/>
      <c r="K13" s="320"/>
      <c r="L13" s="303"/>
    </row>
    <row r="14" ht="21.0" customHeight="1">
      <c r="A14" s="293"/>
      <c r="B14" s="294" t="s">
        <v>184</v>
      </c>
      <c r="C14" s="314"/>
      <c r="D14" s="314"/>
      <c r="E14" s="314"/>
      <c r="F14" s="297"/>
      <c r="G14" s="316"/>
      <c r="H14" s="317"/>
      <c r="I14" s="300">
        <f t="shared" si="2"/>
        <v>0</v>
      </c>
      <c r="J14" s="318"/>
      <c r="K14" s="320"/>
      <c r="L14" s="303"/>
    </row>
    <row r="15" ht="21.0" customHeight="1">
      <c r="A15" s="293"/>
      <c r="B15" s="294" t="s">
        <v>185</v>
      </c>
      <c r="C15" s="327"/>
      <c r="D15" s="327"/>
      <c r="E15" s="314"/>
      <c r="F15" s="297"/>
      <c r="G15" s="316"/>
      <c r="H15" s="317"/>
      <c r="I15" s="300">
        <f t="shared" si="2"/>
        <v>0</v>
      </c>
      <c r="J15" s="318"/>
      <c r="K15" s="320"/>
      <c r="L15" s="303"/>
    </row>
    <row r="16" ht="21.0" customHeight="1">
      <c r="A16" s="293"/>
      <c r="B16" s="294" t="s">
        <v>186</v>
      </c>
      <c r="C16" s="327"/>
      <c r="D16" s="327"/>
      <c r="E16" s="327"/>
      <c r="F16" s="322"/>
      <c r="G16" s="328"/>
      <c r="H16" s="329"/>
      <c r="I16" s="300">
        <f t="shared" si="2"/>
        <v>0</v>
      </c>
      <c r="J16" s="318"/>
      <c r="K16" s="320"/>
      <c r="L16" s="303"/>
    </row>
    <row r="17" ht="21.0" customHeight="1">
      <c r="A17" s="293"/>
      <c r="B17" s="51"/>
      <c r="C17" s="327"/>
      <c r="D17" s="327"/>
      <c r="E17" s="327"/>
      <c r="F17" s="330"/>
      <c r="G17" s="328"/>
      <c r="H17" s="329"/>
      <c r="I17" s="331"/>
      <c r="J17" s="318"/>
      <c r="K17" s="325"/>
      <c r="L17" s="303"/>
    </row>
  </sheetData>
  <mergeCells count="1">
    <mergeCell ref="H2:K2"/>
  </mergeCells>
  <hyperlinks>
    <hyperlink r:id="rId1" ref="E7"/>
    <hyperlink r:id="rId2" ref="E13"/>
  </hyperlinks>
  <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3.5"/>
    <col customWidth="1" min="3" max="3" width="12.38"/>
    <col customWidth="1" min="4" max="4" width="11.63"/>
    <col customWidth="1" min="5" max="5" width="14.5"/>
    <col customWidth="1" min="6" max="6" width="11.5"/>
    <col customWidth="1" min="8" max="8" width="8.5"/>
    <col customWidth="1" min="9" max="9" width="7.75"/>
    <col customWidth="1" min="10" max="10" width="9.88"/>
    <col customWidth="1" min="11" max="11" width="11.88"/>
    <col customWidth="1" min="12" max="12" width="13.25"/>
    <col customWidth="1" min="13" max="13" width="31.88"/>
    <col customWidth="1" min="14" max="14" width="5.13"/>
  </cols>
  <sheetData>
    <row r="1" ht="6.0" customHeight="1">
      <c r="A1" s="206"/>
    </row>
    <row r="2" ht="66.0" customHeight="1">
      <c r="A2" s="332"/>
      <c r="B2" s="52" t="s">
        <v>32</v>
      </c>
      <c r="C2" s="333"/>
      <c r="D2" s="333"/>
      <c r="E2" s="333"/>
      <c r="F2" s="333"/>
      <c r="G2" s="333"/>
      <c r="H2" s="333"/>
      <c r="I2" s="333"/>
      <c r="J2" s="333"/>
      <c r="K2" s="333"/>
      <c r="L2" s="333"/>
      <c r="M2" s="286" t="s">
        <v>187</v>
      </c>
      <c r="N2" s="332"/>
    </row>
    <row r="3" ht="12.0" customHeight="1">
      <c r="A3" s="334"/>
      <c r="B3" s="335"/>
      <c r="C3" s="335"/>
      <c r="D3" s="335"/>
      <c r="E3" s="335"/>
      <c r="F3" s="335"/>
      <c r="G3" s="335"/>
      <c r="H3" s="335"/>
      <c r="I3" s="335"/>
      <c r="J3" s="335"/>
      <c r="K3" s="335"/>
      <c r="L3" s="335"/>
      <c r="M3" s="335"/>
      <c r="N3" s="334"/>
    </row>
    <row r="4" ht="12.0" customHeight="1">
      <c r="A4" s="336"/>
      <c r="B4" s="337"/>
      <c r="C4" s="337"/>
      <c r="D4" s="337"/>
      <c r="E4" s="337"/>
      <c r="F4" s="337"/>
      <c r="G4" s="337"/>
      <c r="H4" s="337"/>
      <c r="I4" s="337"/>
      <c r="J4" s="337"/>
      <c r="K4" s="337"/>
      <c r="L4" s="337"/>
      <c r="M4" s="337"/>
      <c r="N4" s="336"/>
    </row>
    <row r="5" ht="24.0" customHeight="1">
      <c r="A5" s="338"/>
      <c r="B5" s="305" t="s">
        <v>32</v>
      </c>
      <c r="C5" s="305" t="s">
        <v>188</v>
      </c>
      <c r="D5" s="305" t="s">
        <v>169</v>
      </c>
      <c r="E5" s="305" t="s">
        <v>58</v>
      </c>
      <c r="F5" s="305" t="s">
        <v>59</v>
      </c>
      <c r="G5" s="305" t="s">
        <v>189</v>
      </c>
      <c r="H5" s="221" t="s">
        <v>190</v>
      </c>
      <c r="I5" s="221" t="s">
        <v>191</v>
      </c>
      <c r="J5" s="221" t="s">
        <v>192</v>
      </c>
      <c r="K5" s="221" t="s">
        <v>193</v>
      </c>
      <c r="L5" s="221" t="s">
        <v>194</v>
      </c>
      <c r="M5" s="339" t="s">
        <v>38</v>
      </c>
      <c r="N5" s="338"/>
    </row>
    <row r="6" ht="21.0" customHeight="1">
      <c r="A6" s="50"/>
      <c r="B6" s="340" t="s">
        <v>195</v>
      </c>
      <c r="C6" s="91" t="s">
        <v>61</v>
      </c>
      <c r="D6" s="341" t="s">
        <v>63</v>
      </c>
      <c r="E6" s="225" t="s">
        <v>64</v>
      </c>
      <c r="F6" s="226" t="s">
        <v>65</v>
      </c>
      <c r="G6" s="342" t="s">
        <v>196</v>
      </c>
      <c r="H6" s="343">
        <v>0.0</v>
      </c>
      <c r="I6" s="343">
        <v>0.0</v>
      </c>
      <c r="J6" s="344">
        <v>0.0</v>
      </c>
      <c r="K6" s="344">
        <v>0.0</v>
      </c>
      <c r="L6" s="344">
        <v>0.0</v>
      </c>
      <c r="M6" s="345"/>
      <c r="N6" s="346"/>
    </row>
    <row r="7" ht="21.0" customHeight="1">
      <c r="A7" s="50"/>
      <c r="B7" s="347"/>
      <c r="C7" s="348"/>
      <c r="D7" s="349"/>
      <c r="E7" s="349"/>
      <c r="F7" s="349"/>
      <c r="G7" s="350"/>
      <c r="H7" s="351"/>
      <c r="I7" s="351"/>
      <c r="J7" s="352"/>
      <c r="K7" s="352"/>
      <c r="L7" s="352"/>
      <c r="M7" s="353"/>
      <c r="N7" s="346"/>
    </row>
    <row r="8" ht="21.0" customHeight="1">
      <c r="A8" s="50"/>
      <c r="B8" s="340"/>
      <c r="C8" s="354"/>
      <c r="D8" s="341"/>
      <c r="E8" s="355"/>
      <c r="F8" s="355"/>
      <c r="G8" s="356"/>
      <c r="H8" s="357"/>
      <c r="I8" s="357"/>
      <c r="J8" s="358"/>
      <c r="K8" s="358"/>
      <c r="L8" s="358"/>
      <c r="M8" s="359"/>
      <c r="N8" s="346"/>
    </row>
    <row r="9" ht="21.0" customHeight="1">
      <c r="A9" s="50"/>
      <c r="B9" s="347"/>
      <c r="C9" s="348"/>
      <c r="D9" s="360"/>
      <c r="E9" s="360"/>
      <c r="F9" s="360"/>
      <c r="G9" s="361"/>
      <c r="H9" s="362"/>
      <c r="I9" s="363"/>
      <c r="J9" s="352"/>
      <c r="K9" s="364"/>
      <c r="L9" s="364"/>
      <c r="M9" s="365"/>
      <c r="N9" s="346"/>
    </row>
    <row r="10" ht="21.0" customHeight="1">
      <c r="A10" s="50"/>
      <c r="B10" s="340"/>
      <c r="C10" s="354"/>
      <c r="D10" s="355"/>
      <c r="E10" s="355"/>
      <c r="F10" s="355"/>
      <c r="G10" s="356"/>
      <c r="H10" s="357"/>
      <c r="I10" s="357"/>
      <c r="J10" s="344"/>
      <c r="K10" s="358"/>
      <c r="L10" s="358"/>
      <c r="M10" s="359"/>
      <c r="N10" s="346"/>
    </row>
    <row r="11" ht="21.0" customHeight="1">
      <c r="A11" s="50"/>
      <c r="B11" s="347"/>
      <c r="C11" s="348"/>
      <c r="D11" s="360"/>
      <c r="E11" s="360"/>
      <c r="F11" s="360"/>
      <c r="G11" s="361"/>
      <c r="H11" s="363"/>
      <c r="I11" s="363"/>
      <c r="J11" s="364"/>
      <c r="K11" s="364"/>
      <c r="L11" s="364"/>
      <c r="M11" s="365"/>
      <c r="N11" s="346"/>
    </row>
    <row r="12" ht="21.0" customHeight="1">
      <c r="A12" s="50"/>
      <c r="B12" s="340"/>
      <c r="C12" s="354"/>
      <c r="D12" s="355"/>
      <c r="E12" s="355"/>
      <c r="F12" s="355"/>
      <c r="G12" s="356"/>
      <c r="H12" s="357"/>
      <c r="I12" s="357"/>
      <c r="J12" s="358"/>
      <c r="K12" s="358"/>
      <c r="L12" s="358"/>
      <c r="M12" s="359"/>
      <c r="N12" s="346"/>
    </row>
    <row r="13" ht="21.0" customHeight="1">
      <c r="A13" s="50"/>
      <c r="B13" s="347"/>
      <c r="C13" s="348"/>
      <c r="D13" s="360"/>
      <c r="E13" s="360"/>
      <c r="F13" s="360"/>
      <c r="G13" s="361"/>
      <c r="H13" s="363"/>
      <c r="I13" s="363"/>
      <c r="J13" s="364"/>
      <c r="K13" s="364"/>
      <c r="L13" s="364"/>
      <c r="M13" s="365"/>
      <c r="N13" s="346"/>
    </row>
    <row r="14" ht="21.0" customHeight="1">
      <c r="A14" s="50"/>
      <c r="B14" s="340"/>
      <c r="C14" s="90"/>
      <c r="D14" s="355"/>
      <c r="E14" s="355"/>
      <c r="F14" s="355"/>
      <c r="G14" s="356"/>
      <c r="H14" s="357"/>
      <c r="I14" s="357"/>
      <c r="J14" s="358"/>
      <c r="K14" s="358"/>
      <c r="L14" s="358"/>
      <c r="M14" s="359"/>
      <c r="N14" s="346"/>
    </row>
    <row r="15" ht="21.0" customHeight="1">
      <c r="A15" s="50"/>
      <c r="B15" s="347"/>
      <c r="C15" s="96"/>
      <c r="D15" s="360"/>
      <c r="E15" s="360"/>
      <c r="F15" s="360"/>
      <c r="G15" s="361"/>
      <c r="H15" s="363"/>
      <c r="I15" s="363"/>
      <c r="J15" s="364"/>
      <c r="K15" s="364"/>
      <c r="L15" s="364"/>
      <c r="M15" s="365"/>
      <c r="N15" s="346"/>
    </row>
    <row r="16" ht="21.0" customHeight="1">
      <c r="A16" s="50"/>
      <c r="B16" s="340"/>
      <c r="C16" s="90"/>
      <c r="D16" s="355"/>
      <c r="E16" s="355"/>
      <c r="F16" s="355"/>
      <c r="G16" s="356"/>
      <c r="H16" s="357"/>
      <c r="I16" s="357"/>
      <c r="J16" s="358"/>
      <c r="K16" s="358"/>
      <c r="L16" s="358"/>
      <c r="M16" s="359"/>
      <c r="N16" s="346"/>
    </row>
    <row r="17" ht="21.0" customHeight="1">
      <c r="A17" s="50"/>
      <c r="B17" s="347"/>
      <c r="C17" s="96"/>
      <c r="D17" s="360"/>
      <c r="E17" s="360"/>
      <c r="F17" s="360"/>
      <c r="G17" s="361"/>
      <c r="H17" s="363"/>
      <c r="I17" s="363"/>
      <c r="J17" s="364"/>
      <c r="K17" s="364"/>
      <c r="L17" s="364"/>
      <c r="M17" s="365"/>
      <c r="N17" s="346"/>
    </row>
  </sheetData>
  <mergeCells count="1">
    <mergeCell ref="A1:N1"/>
  </mergeCells>
  <hyperlinks>
    <hyperlink r:id="rId1" ref="F6"/>
  </hyperlinks>
  <drawing r:id="rId2"/>
  <tableParts count="1">
    <tablePart r:id="rId4"/>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3.25"/>
    <col customWidth="1" min="3" max="3" width="13.75"/>
    <col customWidth="1" min="4" max="4" width="11.63"/>
    <col customWidth="1" min="5" max="5" width="13.25"/>
    <col customWidth="1" min="6" max="6" width="10.0"/>
    <col customWidth="1" min="8" max="8" width="13.38"/>
    <col customWidth="1" min="9" max="9" width="31.88"/>
    <col customWidth="1" min="10" max="10" width="5.13"/>
  </cols>
  <sheetData>
    <row r="1" ht="6.0" customHeight="1">
      <c r="A1" s="206"/>
    </row>
    <row r="2" ht="66.0" customHeight="1">
      <c r="A2" s="45"/>
      <c r="B2" s="207" t="s">
        <v>33</v>
      </c>
      <c r="C2" s="366"/>
      <c r="D2" s="366"/>
      <c r="E2" s="366"/>
      <c r="F2" s="366"/>
      <c r="G2" s="367" t="s">
        <v>197</v>
      </c>
      <c r="J2" s="45"/>
    </row>
    <row r="3" ht="12.0" customHeight="1">
      <c r="A3" s="45"/>
      <c r="B3" s="368"/>
      <c r="C3" s="368"/>
      <c r="D3" s="368"/>
      <c r="E3" s="368"/>
      <c r="F3" s="368"/>
      <c r="G3" s="368"/>
      <c r="H3" s="369"/>
      <c r="I3" s="368"/>
      <c r="J3" s="45"/>
    </row>
    <row r="4" ht="12.0" customHeight="1">
      <c r="A4" s="217"/>
      <c r="B4" s="370"/>
      <c r="C4" s="370"/>
      <c r="D4" s="370"/>
      <c r="E4" s="370"/>
      <c r="F4" s="370"/>
      <c r="G4" s="370"/>
      <c r="H4" s="371"/>
      <c r="I4" s="370"/>
      <c r="J4" s="217"/>
    </row>
    <row r="5" ht="24.0" customHeight="1">
      <c r="A5" s="372"/>
      <c r="B5" s="220" t="s">
        <v>198</v>
      </c>
      <c r="C5" s="220" t="s">
        <v>188</v>
      </c>
      <c r="D5" s="220" t="s">
        <v>169</v>
      </c>
      <c r="E5" s="220" t="s">
        <v>59</v>
      </c>
      <c r="F5" s="373" t="s">
        <v>199</v>
      </c>
      <c r="G5" s="220" t="s">
        <v>200</v>
      </c>
      <c r="H5" s="373" t="s">
        <v>201</v>
      </c>
      <c r="I5" s="374" t="s">
        <v>38</v>
      </c>
      <c r="J5" s="372"/>
    </row>
    <row r="6" ht="21.0" customHeight="1">
      <c r="A6" s="293"/>
      <c r="B6" s="375" t="s">
        <v>202</v>
      </c>
      <c r="C6" s="225" t="s">
        <v>61</v>
      </c>
      <c r="D6" s="225" t="s">
        <v>63</v>
      </c>
      <c r="E6" s="226" t="s">
        <v>65</v>
      </c>
      <c r="F6" s="376">
        <v>0.0</v>
      </c>
      <c r="G6" s="377">
        <v>0.0</v>
      </c>
      <c r="H6" s="378">
        <v>0.0</v>
      </c>
      <c r="I6" s="345"/>
      <c r="J6" s="303"/>
    </row>
    <row r="7" ht="21.0" customHeight="1">
      <c r="A7" s="293"/>
      <c r="B7" s="379"/>
      <c r="C7" s="239"/>
      <c r="D7" s="233"/>
      <c r="E7" s="233"/>
      <c r="F7" s="380"/>
      <c r="G7" s="381"/>
      <c r="H7" s="382"/>
      <c r="I7" s="353"/>
      <c r="J7" s="303"/>
    </row>
    <row r="8" ht="21.0" customHeight="1">
      <c r="A8" s="293"/>
      <c r="B8" s="375"/>
      <c r="C8" s="243"/>
      <c r="D8" s="225"/>
      <c r="E8" s="244"/>
      <c r="F8" s="383"/>
      <c r="G8" s="384"/>
      <c r="H8" s="385"/>
      <c r="I8" s="359"/>
      <c r="J8" s="303"/>
    </row>
    <row r="9" ht="21.0" customHeight="1">
      <c r="A9" s="293"/>
      <c r="B9" s="379"/>
      <c r="C9" s="239"/>
      <c r="D9" s="240"/>
      <c r="E9" s="240"/>
      <c r="F9" s="386"/>
      <c r="G9" s="387"/>
      <c r="H9" s="388"/>
      <c r="I9" s="365"/>
      <c r="J9" s="303"/>
    </row>
    <row r="10" ht="21.0" customHeight="1">
      <c r="A10" s="293"/>
      <c r="B10" s="375"/>
      <c r="C10" s="243"/>
      <c r="D10" s="244"/>
      <c r="E10" s="244"/>
      <c r="F10" s="383"/>
      <c r="G10" s="384"/>
      <c r="H10" s="385"/>
      <c r="I10" s="359"/>
      <c r="J10" s="303"/>
    </row>
    <row r="11" ht="21.0" customHeight="1">
      <c r="A11" s="293"/>
      <c r="B11" s="379"/>
      <c r="C11" s="239"/>
      <c r="D11" s="240"/>
      <c r="E11" s="240"/>
      <c r="F11" s="386"/>
      <c r="G11" s="387"/>
      <c r="H11" s="388"/>
      <c r="I11" s="365"/>
      <c r="J11" s="303"/>
    </row>
    <row r="12" ht="21.0" customHeight="1">
      <c r="A12" s="293"/>
      <c r="B12" s="375"/>
      <c r="C12" s="243"/>
      <c r="D12" s="244"/>
      <c r="E12" s="244"/>
      <c r="F12" s="383"/>
      <c r="G12" s="384"/>
      <c r="H12" s="385"/>
      <c r="I12" s="359"/>
      <c r="J12" s="303"/>
    </row>
    <row r="13" ht="21.0" customHeight="1">
      <c r="A13" s="293"/>
      <c r="B13" s="379"/>
      <c r="C13" s="239"/>
      <c r="D13" s="240"/>
      <c r="E13" s="240"/>
      <c r="F13" s="386"/>
      <c r="G13" s="387"/>
      <c r="H13" s="388"/>
      <c r="I13" s="365"/>
      <c r="J13" s="303"/>
    </row>
    <row r="14" ht="21.0" customHeight="1">
      <c r="A14" s="293"/>
      <c r="B14" s="389"/>
      <c r="C14" s="248"/>
      <c r="D14" s="244"/>
      <c r="E14" s="244"/>
      <c r="F14" s="383"/>
      <c r="G14" s="384"/>
      <c r="H14" s="385"/>
      <c r="I14" s="359"/>
      <c r="J14" s="303"/>
    </row>
    <row r="15" ht="21.0" customHeight="1">
      <c r="A15" s="293"/>
      <c r="B15" s="379"/>
      <c r="C15" s="233"/>
      <c r="D15" s="233"/>
      <c r="E15" s="233"/>
      <c r="F15" s="380"/>
      <c r="G15" s="381"/>
      <c r="H15" s="390"/>
      <c r="I15" s="391"/>
      <c r="J15" s="303"/>
    </row>
    <row r="16" ht="21.0" customHeight="1">
      <c r="A16" s="293"/>
      <c r="B16" s="389"/>
      <c r="C16" s="248"/>
      <c r="D16" s="244"/>
      <c r="E16" s="244"/>
      <c r="F16" s="383"/>
      <c r="G16" s="384"/>
      <c r="H16" s="385"/>
      <c r="I16" s="359"/>
      <c r="J16" s="303"/>
    </row>
    <row r="17" ht="21.0" customHeight="1">
      <c r="A17" s="293"/>
      <c r="B17" s="392"/>
      <c r="C17" s="250"/>
      <c r="D17" s="240"/>
      <c r="E17" s="240"/>
      <c r="F17" s="386"/>
      <c r="G17" s="387"/>
      <c r="H17" s="388"/>
      <c r="I17" s="365"/>
      <c r="J17" s="303"/>
    </row>
  </sheetData>
  <mergeCells count="2">
    <mergeCell ref="A1:J1"/>
    <mergeCell ref="G2:I2"/>
  </mergeCells>
  <hyperlinks>
    <hyperlink r:id="rId1" ref="E6"/>
  </hyperlinks>
  <drawing r:id="rId2"/>
  <tableParts count="1">
    <tablePart r:id="rId4"/>
  </tableParts>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6.63"/>
    <col customWidth="1" min="3" max="3" width="14.13"/>
    <col customWidth="1" min="4" max="4" width="13.25"/>
    <col customWidth="1" min="5" max="5" width="15.13"/>
    <col customWidth="1" min="6" max="6" width="10.5"/>
    <col customWidth="1" min="7" max="7" width="15.25"/>
    <col customWidth="1" min="8" max="8" width="12.38"/>
    <col customWidth="1" min="9" max="9" width="31.88"/>
    <col customWidth="1" min="10" max="10" width="5.13"/>
  </cols>
  <sheetData>
    <row r="1" ht="6.0" customHeight="1">
      <c r="A1" s="1"/>
      <c r="B1" s="1"/>
      <c r="C1" s="1"/>
      <c r="D1" s="1"/>
      <c r="E1" s="1"/>
      <c r="F1" s="1"/>
      <c r="G1" s="393"/>
      <c r="H1" s="284"/>
      <c r="I1" s="206"/>
      <c r="J1" s="206"/>
    </row>
    <row r="2" ht="66.0" customHeight="1">
      <c r="A2" s="12"/>
      <c r="B2" s="52" t="s">
        <v>203</v>
      </c>
      <c r="C2" s="394"/>
      <c r="D2" s="12"/>
      <c r="E2" s="53"/>
      <c r="F2" s="12"/>
      <c r="G2" s="395"/>
      <c r="H2" s="396"/>
      <c r="I2" s="395"/>
      <c r="J2" s="45"/>
    </row>
    <row r="3" ht="12.0" customHeight="1">
      <c r="A3" s="45"/>
      <c r="B3" s="368"/>
      <c r="C3" s="368"/>
      <c r="D3" s="368"/>
      <c r="E3" s="397"/>
      <c r="F3" s="368"/>
      <c r="G3" s="398"/>
      <c r="H3" s="369"/>
      <c r="I3" s="368"/>
      <c r="J3" s="45"/>
    </row>
    <row r="4" ht="12.0" customHeight="1">
      <c r="A4" s="217"/>
      <c r="B4" s="370"/>
      <c r="C4" s="370"/>
      <c r="D4" s="370"/>
      <c r="E4" s="399"/>
      <c r="F4" s="370"/>
      <c r="G4" s="400"/>
      <c r="H4" s="371"/>
      <c r="I4" s="370"/>
      <c r="J4" s="217"/>
    </row>
    <row r="5" ht="24.0" customHeight="1">
      <c r="A5" s="338"/>
      <c r="B5" s="305" t="s">
        <v>204</v>
      </c>
      <c r="C5" s="305" t="s">
        <v>55</v>
      </c>
      <c r="D5" s="305" t="s">
        <v>169</v>
      </c>
      <c r="E5" s="401" t="s">
        <v>58</v>
      </c>
      <c r="F5" s="305" t="s">
        <v>59</v>
      </c>
      <c r="G5" s="221" t="s">
        <v>205</v>
      </c>
      <c r="H5" s="220" t="s">
        <v>144</v>
      </c>
      <c r="I5" s="339" t="s">
        <v>38</v>
      </c>
      <c r="J5" s="338"/>
    </row>
    <row r="6" ht="21.0" customHeight="1">
      <c r="A6" s="293"/>
      <c r="B6" s="402" t="s">
        <v>206</v>
      </c>
      <c r="C6" s="403" t="s">
        <v>207</v>
      </c>
      <c r="D6" s="225" t="s">
        <v>63</v>
      </c>
      <c r="E6" s="404" t="s">
        <v>64</v>
      </c>
      <c r="F6" s="405" t="s">
        <v>65</v>
      </c>
      <c r="G6" s="406" t="s">
        <v>208</v>
      </c>
      <c r="H6" s="407">
        <v>0.0</v>
      </c>
      <c r="I6" s="408" t="s">
        <v>209</v>
      </c>
      <c r="J6" s="303"/>
    </row>
    <row r="7" ht="21.0" customHeight="1">
      <c r="A7" s="293"/>
      <c r="B7" s="409"/>
      <c r="C7" s="410"/>
      <c r="D7" s="233"/>
      <c r="E7" s="411"/>
      <c r="F7" s="412"/>
      <c r="G7" s="413"/>
      <c r="H7" s="414"/>
      <c r="I7" s="415"/>
      <c r="J7" s="303"/>
    </row>
    <row r="8" ht="21.0" customHeight="1">
      <c r="A8" s="293"/>
      <c r="B8" s="402"/>
      <c r="C8" s="403"/>
      <c r="D8" s="225"/>
      <c r="E8" s="404"/>
      <c r="F8" s="416"/>
      <c r="G8" s="406"/>
      <c r="H8" s="407"/>
      <c r="I8" s="408"/>
      <c r="J8" s="303"/>
    </row>
    <row r="9" ht="21.0" customHeight="1">
      <c r="A9" s="293"/>
      <c r="B9" s="409"/>
      <c r="C9" s="410"/>
      <c r="D9" s="233"/>
      <c r="E9" s="411"/>
      <c r="F9" s="412"/>
      <c r="G9" s="413"/>
      <c r="H9" s="414"/>
      <c r="I9" s="415"/>
      <c r="J9" s="303"/>
    </row>
    <row r="10" ht="21.0" customHeight="1">
      <c r="A10" s="293"/>
      <c r="B10" s="402"/>
      <c r="C10" s="403"/>
      <c r="D10" s="225"/>
      <c r="E10" s="404"/>
      <c r="F10" s="416"/>
      <c r="G10" s="406"/>
      <c r="H10" s="407"/>
      <c r="I10" s="408"/>
      <c r="J10" s="303"/>
    </row>
    <row r="11" ht="21.0" customHeight="1">
      <c r="A11" s="293"/>
      <c r="B11" s="409"/>
      <c r="C11" s="410"/>
      <c r="D11" s="233"/>
      <c r="E11" s="411"/>
      <c r="F11" s="412"/>
      <c r="G11" s="413"/>
      <c r="H11" s="414"/>
      <c r="I11" s="415"/>
      <c r="J11" s="303"/>
    </row>
    <row r="12" ht="21.0" customHeight="1">
      <c r="A12" s="293"/>
      <c r="B12" s="402"/>
      <c r="C12" s="403"/>
      <c r="D12" s="225"/>
      <c r="E12" s="404"/>
      <c r="F12" s="416"/>
      <c r="G12" s="406"/>
      <c r="H12" s="407"/>
      <c r="I12" s="408"/>
      <c r="J12" s="303"/>
    </row>
    <row r="13" ht="21.0" customHeight="1">
      <c r="A13" s="293"/>
      <c r="B13" s="409"/>
      <c r="C13" s="410"/>
      <c r="D13" s="233"/>
      <c r="E13" s="411"/>
      <c r="F13" s="412"/>
      <c r="G13" s="413"/>
      <c r="H13" s="414"/>
      <c r="I13" s="415"/>
      <c r="J13" s="303"/>
    </row>
    <row r="14" ht="21.0" customHeight="1">
      <c r="A14" s="293"/>
      <c r="B14" s="402"/>
      <c r="C14" s="403"/>
      <c r="D14" s="225"/>
      <c r="E14" s="404"/>
      <c r="F14" s="416"/>
      <c r="G14" s="406"/>
      <c r="H14" s="407"/>
      <c r="I14" s="408"/>
      <c r="J14" s="303"/>
    </row>
    <row r="15" ht="21.0" customHeight="1">
      <c r="A15" s="293"/>
      <c r="B15" s="409"/>
      <c r="C15" s="410"/>
      <c r="D15" s="233"/>
      <c r="E15" s="411"/>
      <c r="F15" s="412"/>
      <c r="G15" s="413"/>
      <c r="H15" s="414"/>
      <c r="I15" s="415"/>
      <c r="J15" s="303"/>
    </row>
    <row r="16" ht="21.0" customHeight="1">
      <c r="A16" s="293"/>
      <c r="B16" s="402"/>
      <c r="C16" s="403"/>
      <c r="D16" s="225"/>
      <c r="E16" s="404"/>
      <c r="F16" s="416"/>
      <c r="G16" s="406"/>
      <c r="H16" s="407"/>
      <c r="I16" s="408"/>
      <c r="J16" s="303"/>
    </row>
    <row r="17" ht="21.0" customHeight="1">
      <c r="A17" s="293"/>
      <c r="B17" s="409"/>
      <c r="C17" s="410"/>
      <c r="D17" s="233"/>
      <c r="E17" s="411"/>
      <c r="F17" s="412"/>
      <c r="G17" s="413"/>
      <c r="H17" s="414"/>
      <c r="I17" s="415"/>
      <c r="J17" s="303"/>
    </row>
  </sheetData>
  <hyperlinks>
    <hyperlink r:id="rId1" ref="F6"/>
  </hyperlinks>
  <drawing r:id="rId2"/>
  <tableParts count="1">
    <tablePart r:id="rId4"/>
  </tableParts>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5.63"/>
    <col customWidth="1" min="3" max="3" width="12.0"/>
    <col customWidth="1" min="4" max="4" width="13.88"/>
    <col customWidth="1" min="5" max="5" width="13.25"/>
    <col customWidth="1" min="6" max="6" width="11.5"/>
    <col customWidth="1" min="7" max="7" width="6.5"/>
    <col customWidth="1" min="8" max="8" width="7.63"/>
    <col customWidth="1" min="9" max="9" width="8.38"/>
    <col customWidth="1" min="10" max="10" width="1.13"/>
    <col customWidth="1" min="11" max="11" width="6.63"/>
    <col customWidth="1" min="12" max="12" width="8.5"/>
    <col customWidth="1" min="13" max="13" width="1.13"/>
    <col customWidth="1" min="14" max="14" width="10.75"/>
    <col customWidth="1" min="15" max="15" width="8.38"/>
    <col customWidth="1" min="16" max="16" width="1.13"/>
    <col customWidth="1" min="17" max="17" width="31.88"/>
    <col customWidth="1" min="18" max="18" width="5.13"/>
  </cols>
  <sheetData>
    <row r="1" ht="6.0" customHeight="1">
      <c r="A1" s="206"/>
    </row>
    <row r="2" ht="66.0" customHeight="1">
      <c r="A2" s="45"/>
      <c r="B2" s="207" t="s">
        <v>210</v>
      </c>
      <c r="E2" s="395"/>
      <c r="F2" s="395"/>
      <c r="G2" s="395"/>
      <c r="H2" s="286" t="s">
        <v>211</v>
      </c>
      <c r="R2" s="45"/>
    </row>
    <row r="3" ht="18.0" customHeight="1">
      <c r="A3" s="49"/>
      <c r="B3" s="307" t="s">
        <v>212</v>
      </c>
      <c r="C3" s="213">
        <v>1.0</v>
      </c>
      <c r="D3" s="417" t="s">
        <v>213</v>
      </c>
      <c r="E3" s="213">
        <v>3.0</v>
      </c>
      <c r="F3" s="418"/>
      <c r="G3" s="419"/>
      <c r="H3" s="419"/>
      <c r="I3" s="419"/>
      <c r="J3" s="419"/>
      <c r="K3" s="419"/>
      <c r="L3" s="419"/>
      <c r="M3" s="419"/>
      <c r="N3" s="419"/>
      <c r="O3" s="419"/>
      <c r="P3" s="419"/>
      <c r="Q3" s="419"/>
      <c r="R3" s="49"/>
    </row>
    <row r="4" ht="18.0" customHeight="1">
      <c r="A4" s="49"/>
      <c r="B4" s="307" t="s">
        <v>214</v>
      </c>
      <c r="C4" s="213">
        <v>5.0</v>
      </c>
      <c r="D4" s="420"/>
      <c r="E4" s="421"/>
      <c r="F4" s="418"/>
      <c r="G4" s="419"/>
      <c r="H4" s="419"/>
      <c r="I4" s="419"/>
      <c r="J4" s="419"/>
      <c r="K4" s="419"/>
      <c r="L4" s="419"/>
      <c r="M4" s="419"/>
      <c r="N4" s="419"/>
      <c r="O4" s="419"/>
      <c r="P4" s="419"/>
      <c r="Q4" s="419"/>
      <c r="R4" s="49"/>
    </row>
    <row r="5" ht="12.0" customHeight="1">
      <c r="A5" s="217"/>
      <c r="B5" s="370"/>
      <c r="C5" s="370"/>
      <c r="D5" s="370"/>
      <c r="E5" s="370"/>
      <c r="F5" s="370"/>
      <c r="G5" s="370"/>
      <c r="H5" s="370"/>
      <c r="I5" s="370"/>
      <c r="J5" s="370"/>
      <c r="K5" s="370"/>
      <c r="L5" s="370"/>
      <c r="M5" s="370"/>
      <c r="N5" s="370"/>
      <c r="O5" s="370"/>
      <c r="P5" s="370"/>
      <c r="Q5" s="370"/>
      <c r="R5" s="217"/>
    </row>
    <row r="6" ht="18.75" customHeight="1">
      <c r="A6" s="422"/>
      <c r="B6" s="423"/>
      <c r="C6" s="423"/>
      <c r="D6" s="423"/>
      <c r="E6" s="423"/>
      <c r="F6" s="423"/>
      <c r="G6" s="424" t="s">
        <v>215</v>
      </c>
      <c r="K6" s="424" t="s">
        <v>216</v>
      </c>
      <c r="N6" s="425"/>
      <c r="O6" s="425"/>
      <c r="P6" s="425"/>
      <c r="Q6" s="426"/>
      <c r="R6" s="422"/>
    </row>
    <row r="7" ht="20.25" customHeight="1">
      <c r="A7" s="427"/>
      <c r="B7" s="428" t="s">
        <v>55</v>
      </c>
      <c r="C7" s="429" t="s">
        <v>169</v>
      </c>
      <c r="D7" s="430" t="s">
        <v>58</v>
      </c>
      <c r="E7" s="430" t="s">
        <v>59</v>
      </c>
      <c r="F7" s="428" t="s">
        <v>217</v>
      </c>
      <c r="G7" s="431" t="s">
        <v>218</v>
      </c>
      <c r="H7" s="432" t="s">
        <v>219</v>
      </c>
      <c r="I7" s="432" t="s">
        <v>220</v>
      </c>
      <c r="J7" s="433"/>
      <c r="K7" s="434" t="s">
        <v>219</v>
      </c>
      <c r="L7" s="434" t="s">
        <v>221</v>
      </c>
      <c r="M7" s="435"/>
      <c r="N7" s="436" t="s">
        <v>222</v>
      </c>
      <c r="O7" s="437" t="s">
        <v>173</v>
      </c>
      <c r="P7" s="437"/>
      <c r="Q7" s="438" t="s">
        <v>38</v>
      </c>
      <c r="R7" s="427"/>
    </row>
    <row r="8" ht="21.0" customHeight="1">
      <c r="A8" s="293"/>
      <c r="B8" s="439" t="s">
        <v>223</v>
      </c>
      <c r="C8" s="440" t="s">
        <v>224</v>
      </c>
      <c r="D8" s="441" t="s">
        <v>64</v>
      </c>
      <c r="E8" s="442" t="s">
        <v>65</v>
      </c>
      <c r="F8" s="443" t="s">
        <v>225</v>
      </c>
      <c r="G8" s="444">
        <v>0.0</v>
      </c>
      <c r="H8" s="445">
        <v>0.0</v>
      </c>
      <c r="I8" s="446">
        <f>if(isblank(H8), "",(H8+G8)*'Hair &amp; makeup'!Brides)</f>
        <v>0</v>
      </c>
      <c r="J8" s="447"/>
      <c r="K8" s="445">
        <v>0.0</v>
      </c>
      <c r="L8" s="446">
        <f>if(isblank(K8), "", K8*('Hair &amp; makeup'!AdditionalPeople))</f>
        <v>0</v>
      </c>
      <c r="M8" s="448"/>
      <c r="N8" s="449">
        <v>0.0</v>
      </c>
      <c r="O8" s="450">
        <f t="shared" ref="O8:O15" si="1">if(isblank(B8),"",sum(I8,L8,N8))</f>
        <v>0</v>
      </c>
      <c r="P8" s="451"/>
      <c r="Q8" s="452" t="s">
        <v>38</v>
      </c>
      <c r="R8" s="303"/>
    </row>
    <row r="9" ht="21.0" customHeight="1">
      <c r="A9" s="293"/>
      <c r="B9" s="439"/>
      <c r="C9" s="440"/>
      <c r="D9" s="441"/>
      <c r="E9" s="453"/>
      <c r="F9" s="443"/>
      <c r="G9" s="444"/>
      <c r="H9" s="445"/>
      <c r="I9" s="446" t="str">
        <f>if(isblank(H9), "",(H9+G9)*'Hair &amp; makeup'!Brides)</f>
        <v/>
      </c>
      <c r="J9" s="447"/>
      <c r="K9" s="445"/>
      <c r="L9" s="446" t="str">
        <f>if(isblank(K9), "", K9*('Hair &amp; makeup'!AdditionalPeople))</f>
        <v/>
      </c>
      <c r="M9" s="448"/>
      <c r="N9" s="449"/>
      <c r="O9" s="450" t="str">
        <f t="shared" si="1"/>
        <v/>
      </c>
      <c r="P9" s="451"/>
      <c r="Q9" s="452"/>
      <c r="R9" s="303"/>
    </row>
    <row r="10" ht="21.0" customHeight="1">
      <c r="A10" s="293"/>
      <c r="B10" s="439"/>
      <c r="C10" s="440"/>
      <c r="D10" s="441"/>
      <c r="E10" s="453"/>
      <c r="F10" s="443"/>
      <c r="G10" s="444"/>
      <c r="H10" s="445"/>
      <c r="I10" s="446" t="str">
        <f>if(isblank(H10), "",(H10+G10)*'Hair &amp; makeup'!Brides)</f>
        <v/>
      </c>
      <c r="J10" s="447"/>
      <c r="K10" s="445"/>
      <c r="L10" s="446" t="str">
        <f>if(isblank(K10), "", K10*('Hair &amp; makeup'!AdditionalPeople))</f>
        <v/>
      </c>
      <c r="M10" s="448"/>
      <c r="N10" s="449"/>
      <c r="O10" s="450" t="str">
        <f t="shared" si="1"/>
        <v/>
      </c>
      <c r="P10" s="451"/>
      <c r="Q10" s="452"/>
      <c r="R10" s="303"/>
    </row>
    <row r="11" ht="21.0" customHeight="1">
      <c r="A11" s="293"/>
      <c r="B11" s="439"/>
      <c r="C11" s="440"/>
      <c r="D11" s="441"/>
      <c r="E11" s="453"/>
      <c r="F11" s="443"/>
      <c r="G11" s="444"/>
      <c r="H11" s="445"/>
      <c r="I11" s="446" t="str">
        <f>if(isblank(H11), "",(H11+G11)*'Hair &amp; makeup'!Brides)</f>
        <v/>
      </c>
      <c r="J11" s="447"/>
      <c r="K11" s="445"/>
      <c r="L11" s="446" t="str">
        <f>if(isblank(K11), "", K11*('Hair &amp; makeup'!AdditionalPeople))</f>
        <v/>
      </c>
      <c r="M11" s="448"/>
      <c r="N11" s="449"/>
      <c r="O11" s="450" t="str">
        <f t="shared" si="1"/>
        <v/>
      </c>
      <c r="P11" s="451"/>
      <c r="Q11" s="452"/>
      <c r="R11" s="303"/>
    </row>
    <row r="12" ht="21.0" customHeight="1">
      <c r="A12" s="293"/>
      <c r="B12" s="439"/>
      <c r="C12" s="440"/>
      <c r="D12" s="441"/>
      <c r="E12" s="453"/>
      <c r="F12" s="443"/>
      <c r="G12" s="444"/>
      <c r="H12" s="445"/>
      <c r="I12" s="446" t="str">
        <f>if(isblank(H12), "",(H12+G12)*'Hair &amp; makeup'!Brides)</f>
        <v/>
      </c>
      <c r="J12" s="447"/>
      <c r="K12" s="445"/>
      <c r="L12" s="446" t="str">
        <f>if(isblank(K12), "", K12*('Hair &amp; makeup'!AdditionalPeople))</f>
        <v/>
      </c>
      <c r="M12" s="448"/>
      <c r="N12" s="449"/>
      <c r="O12" s="450" t="str">
        <f t="shared" si="1"/>
        <v/>
      </c>
      <c r="P12" s="451"/>
      <c r="Q12" s="452"/>
      <c r="R12" s="303"/>
    </row>
    <row r="13" ht="21.0" customHeight="1">
      <c r="A13" s="293"/>
      <c r="B13" s="439"/>
      <c r="C13" s="440"/>
      <c r="D13" s="441"/>
      <c r="E13" s="453"/>
      <c r="F13" s="443"/>
      <c r="G13" s="444"/>
      <c r="H13" s="445"/>
      <c r="I13" s="446" t="str">
        <f>if(isblank(H13), "",(H13+G13)*'Hair &amp; makeup'!Brides)</f>
        <v/>
      </c>
      <c r="J13" s="447"/>
      <c r="K13" s="445"/>
      <c r="L13" s="446" t="str">
        <f>if(isblank(K13), "", K13*('Hair &amp; makeup'!AdditionalPeople))</f>
        <v/>
      </c>
      <c r="M13" s="448"/>
      <c r="N13" s="449"/>
      <c r="O13" s="450" t="str">
        <f t="shared" si="1"/>
        <v/>
      </c>
      <c r="P13" s="451"/>
      <c r="Q13" s="452"/>
      <c r="R13" s="303"/>
    </row>
    <row r="14" ht="21.0" customHeight="1">
      <c r="A14" s="293"/>
      <c r="B14" s="439"/>
      <c r="C14" s="440"/>
      <c r="D14" s="441"/>
      <c r="E14" s="453"/>
      <c r="F14" s="443"/>
      <c r="G14" s="444"/>
      <c r="H14" s="445"/>
      <c r="I14" s="446" t="str">
        <f>if(isblank(H14), "",(H14+G14)*'Hair &amp; makeup'!Brides)</f>
        <v/>
      </c>
      <c r="J14" s="447"/>
      <c r="K14" s="445"/>
      <c r="L14" s="446" t="str">
        <f>if(isblank(K14), "", K14*('Hair &amp; makeup'!AdditionalPeople))</f>
        <v/>
      </c>
      <c r="M14" s="448"/>
      <c r="N14" s="449"/>
      <c r="O14" s="450" t="str">
        <f t="shared" si="1"/>
        <v/>
      </c>
      <c r="P14" s="451"/>
      <c r="Q14" s="452"/>
      <c r="R14" s="303"/>
    </row>
    <row r="15" ht="21.0" customHeight="1">
      <c r="A15" s="293"/>
      <c r="B15" s="439"/>
      <c r="C15" s="440"/>
      <c r="D15" s="441"/>
      <c r="E15" s="453"/>
      <c r="F15" s="443"/>
      <c r="G15" s="444"/>
      <c r="H15" s="445"/>
      <c r="I15" s="446" t="str">
        <f>if(isblank(H15), "",(H15+G15)*'Hair &amp; makeup'!Brides)</f>
        <v/>
      </c>
      <c r="J15" s="447"/>
      <c r="K15" s="445"/>
      <c r="L15" s="446" t="str">
        <f>if(isblank(K15), "", K15*('Hair &amp; makeup'!AdditionalPeople))</f>
        <v/>
      </c>
      <c r="M15" s="448"/>
      <c r="N15" s="449"/>
      <c r="O15" s="450" t="str">
        <f t="shared" si="1"/>
        <v/>
      </c>
      <c r="P15" s="451"/>
      <c r="Q15" s="452"/>
      <c r="R15" s="303"/>
    </row>
    <row r="16" ht="21.0" customHeight="1">
      <c r="A16" s="293"/>
      <c r="B16" s="454"/>
      <c r="C16" s="455"/>
      <c r="D16" s="456"/>
      <c r="E16" s="456"/>
      <c r="F16" s="457"/>
      <c r="G16" s="458"/>
      <c r="H16" s="458"/>
      <c r="I16" s="459" t="str">
        <f>if(isblank(H16), "",(H16+G16)*'Hair &amp; makeup'!Brides)</f>
        <v/>
      </c>
      <c r="J16" s="460"/>
      <c r="K16" s="461"/>
      <c r="L16" s="462" t="str">
        <f>if(isblank(K16), "", K16*('Hair &amp; makeup'!AdditionalPeople))</f>
        <v/>
      </c>
      <c r="M16" s="459"/>
      <c r="N16" s="463"/>
      <c r="O16" s="464" t="str">
        <f>if(isblank(H16),"",sum(G16,H16,(K16*'Hair &amp; makeup'!AdditionalPeople),N16))</f>
        <v/>
      </c>
      <c r="P16" s="465"/>
      <c r="Q16" s="466"/>
      <c r="R16" s="303"/>
    </row>
    <row r="17" ht="18.75" customHeight="1">
      <c r="A17" s="422"/>
      <c r="B17" s="423"/>
      <c r="C17" s="423"/>
      <c r="D17" s="423"/>
      <c r="E17" s="423"/>
      <c r="F17" s="423"/>
      <c r="G17" s="424" t="s">
        <v>226</v>
      </c>
      <c r="K17" s="424" t="s">
        <v>227</v>
      </c>
      <c r="N17" s="425"/>
      <c r="O17" s="425"/>
      <c r="P17" s="425"/>
      <c r="Q17" s="467"/>
      <c r="R17" s="422"/>
    </row>
    <row r="18" ht="20.25" customHeight="1">
      <c r="A18" s="427"/>
      <c r="B18" s="428" t="s">
        <v>55</v>
      </c>
      <c r="C18" s="429" t="s">
        <v>169</v>
      </c>
      <c r="D18" s="430" t="s">
        <v>58</v>
      </c>
      <c r="E18" s="430" t="s">
        <v>59</v>
      </c>
      <c r="F18" s="428" t="s">
        <v>217</v>
      </c>
      <c r="G18" s="431" t="s">
        <v>218</v>
      </c>
      <c r="H18" s="432" t="s">
        <v>219</v>
      </c>
      <c r="I18" s="432" t="s">
        <v>220</v>
      </c>
      <c r="J18" s="468"/>
      <c r="K18" s="434" t="s">
        <v>219</v>
      </c>
      <c r="L18" s="434" t="s">
        <v>221</v>
      </c>
      <c r="M18" s="469"/>
      <c r="N18" s="470" t="s">
        <v>222</v>
      </c>
      <c r="O18" s="470" t="s">
        <v>173</v>
      </c>
      <c r="P18" s="470"/>
      <c r="Q18" s="471" t="s">
        <v>38</v>
      </c>
      <c r="R18" s="427"/>
    </row>
    <row r="19" ht="21.0" customHeight="1">
      <c r="A19" s="293"/>
      <c r="B19" s="472" t="s">
        <v>228</v>
      </c>
      <c r="C19" s="440" t="s">
        <v>224</v>
      </c>
      <c r="D19" s="473" t="s">
        <v>64</v>
      </c>
      <c r="E19" s="474" t="s">
        <v>65</v>
      </c>
      <c r="F19" s="475" t="s">
        <v>229</v>
      </c>
      <c r="G19" s="476">
        <v>0.0</v>
      </c>
      <c r="H19" s="477">
        <v>0.0</v>
      </c>
      <c r="I19" s="478">
        <f>if(isblank(H19), "",(H19+G19)*'Hair &amp; makeup'!Brides)</f>
        <v>0</v>
      </c>
      <c r="J19" s="479"/>
      <c r="K19" s="477">
        <v>0.0</v>
      </c>
      <c r="L19" s="478">
        <f>if(isblank(K19), "", if(F19 = "Per person", K19*'Hair &amp; makeup'!AdditionalPeople, if(F19 = "Hourly", K19*'Hair &amp; makeup'!HairHours, "")))</f>
        <v>0</v>
      </c>
      <c r="M19" s="479"/>
      <c r="N19" s="480">
        <v>0.0</v>
      </c>
      <c r="O19" s="481">
        <f t="shared" ref="O19:O24" si="2">if(isblank(B19),"",sum(I19,L19,N19))</f>
        <v>0</v>
      </c>
      <c r="P19" s="482"/>
      <c r="Q19" s="483" t="s">
        <v>38</v>
      </c>
      <c r="R19" s="303"/>
    </row>
    <row r="20" ht="21.0" customHeight="1">
      <c r="A20" s="293"/>
      <c r="B20" s="472"/>
      <c r="C20" s="440"/>
      <c r="D20" s="473"/>
      <c r="E20" s="473"/>
      <c r="F20" s="475"/>
      <c r="G20" s="476"/>
      <c r="H20" s="477"/>
      <c r="I20" s="478" t="str">
        <f>if(isblank(H20), "",(H20+G20)*'Hair &amp; makeup'!Brides)</f>
        <v/>
      </c>
      <c r="J20" s="479"/>
      <c r="K20" s="477"/>
      <c r="L20" s="478" t="str">
        <f>if(isblank(K20), "", if(F20 = "Per person", K20*'Hair &amp; makeup'!AdditionalPeople, if(F20 = "Hourly", K20*'Hair &amp; makeup'!HairHours, "")))</f>
        <v/>
      </c>
      <c r="M20" s="479"/>
      <c r="N20" s="480"/>
      <c r="O20" s="481" t="str">
        <f t="shared" si="2"/>
        <v/>
      </c>
      <c r="P20" s="482"/>
      <c r="Q20" s="483"/>
      <c r="R20" s="303"/>
    </row>
    <row r="21" ht="21.0" customHeight="1">
      <c r="A21" s="293"/>
      <c r="B21" s="472"/>
      <c r="C21" s="440"/>
      <c r="D21" s="473"/>
      <c r="E21" s="473"/>
      <c r="F21" s="475"/>
      <c r="G21" s="476"/>
      <c r="H21" s="477"/>
      <c r="I21" s="478" t="str">
        <f>if(isblank(H21), "",(H21+G21)*'Hair &amp; makeup'!Brides)</f>
        <v/>
      </c>
      <c r="J21" s="479"/>
      <c r="K21" s="477"/>
      <c r="L21" s="478" t="str">
        <f>if(isblank(K21), "", if(F21 = "Per person", K21*'Hair &amp; makeup'!AdditionalPeople, if(F21 = "Hourly", K21*'Hair &amp; makeup'!HairHours, "")))</f>
        <v/>
      </c>
      <c r="M21" s="479"/>
      <c r="N21" s="480"/>
      <c r="O21" s="481" t="str">
        <f t="shared" si="2"/>
        <v/>
      </c>
      <c r="P21" s="482"/>
      <c r="Q21" s="483"/>
      <c r="R21" s="303"/>
    </row>
    <row r="22" ht="21.0" customHeight="1">
      <c r="A22" s="293"/>
      <c r="B22" s="472"/>
      <c r="C22" s="440"/>
      <c r="D22" s="473"/>
      <c r="E22" s="473"/>
      <c r="F22" s="475"/>
      <c r="G22" s="476"/>
      <c r="H22" s="477"/>
      <c r="I22" s="478" t="str">
        <f>if(isblank(H22), "",(H22+G22)*'Hair &amp; makeup'!Brides)</f>
        <v/>
      </c>
      <c r="J22" s="479"/>
      <c r="K22" s="477"/>
      <c r="L22" s="478" t="str">
        <f>if(isblank(K22), "", if(F22 = "Per person", K22*'Hair &amp; makeup'!AdditionalPeople, if(F22 = "Hourly", K22*'Hair &amp; makeup'!HairHours, "")))</f>
        <v/>
      </c>
      <c r="M22" s="479"/>
      <c r="N22" s="480"/>
      <c r="O22" s="481" t="str">
        <f t="shared" si="2"/>
        <v/>
      </c>
      <c r="P22" s="482"/>
      <c r="Q22" s="483"/>
      <c r="R22" s="303"/>
    </row>
    <row r="23" ht="21.0" customHeight="1">
      <c r="A23" s="293"/>
      <c r="B23" s="472"/>
      <c r="C23" s="440"/>
      <c r="D23" s="473"/>
      <c r="E23" s="473"/>
      <c r="F23" s="475"/>
      <c r="G23" s="476"/>
      <c r="H23" s="477"/>
      <c r="I23" s="478" t="str">
        <f>if(isblank(H23), "",(H23+G23)*'Hair &amp; makeup'!Brides)</f>
        <v/>
      </c>
      <c r="J23" s="479"/>
      <c r="K23" s="477"/>
      <c r="L23" s="478" t="str">
        <f>if(isblank(K23), "", if(F23 = "Per person", K23*'Hair &amp; makeup'!AdditionalPeople, if(F23 = "Hourly", K23*'Hair &amp; makeup'!HairHours, "")))</f>
        <v/>
      </c>
      <c r="M23" s="479"/>
      <c r="N23" s="480"/>
      <c r="O23" s="481" t="str">
        <f t="shared" si="2"/>
        <v/>
      </c>
      <c r="P23" s="482"/>
      <c r="Q23" s="483"/>
      <c r="R23" s="303"/>
    </row>
    <row r="24" ht="21.0" customHeight="1">
      <c r="A24" s="293"/>
      <c r="B24" s="484"/>
      <c r="C24" s="485"/>
      <c r="D24" s="486"/>
      <c r="E24" s="486"/>
      <c r="F24" s="327"/>
      <c r="G24" s="487"/>
      <c r="H24" s="488"/>
      <c r="I24" s="489" t="str">
        <f>if(isblank(H24), "",(H24+G24)*'Hair &amp; makeup'!Brides)</f>
        <v/>
      </c>
      <c r="J24" s="490"/>
      <c r="K24" s="488"/>
      <c r="L24" s="489" t="str">
        <f>if(isblank(K24), "", if(F24 = "Per person", K24*'Hair &amp; makeup'!AdditionalPeople, if(F24 = "Hourly", K24*'Hair &amp; makeup'!HairHours, "")))</f>
        <v/>
      </c>
      <c r="M24" s="490"/>
      <c r="N24" s="491"/>
      <c r="O24" s="481" t="str">
        <f t="shared" si="2"/>
        <v/>
      </c>
      <c r="P24" s="492"/>
      <c r="Q24" s="493"/>
      <c r="R24" s="303"/>
    </row>
  </sheetData>
  <mergeCells count="7">
    <mergeCell ref="A1:R1"/>
    <mergeCell ref="B2:D2"/>
    <mergeCell ref="H2:Q2"/>
    <mergeCell ref="G6:J6"/>
    <mergeCell ref="K6:M6"/>
    <mergeCell ref="G17:J17"/>
    <mergeCell ref="K17:M17"/>
  </mergeCells>
  <dataValidations>
    <dataValidation type="list" allowBlank="1" sqref="F19:F24">
      <formula1>"Per person,Hourly"</formula1>
    </dataValidation>
  </dataValidations>
  <hyperlinks>
    <hyperlink r:id="rId1" ref="E8"/>
    <hyperlink r:id="rId2" ref="E19"/>
  </hyperlinks>
  <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3.25"/>
    <col customWidth="1" min="3" max="3" width="11.75"/>
    <col customWidth="1" min="4" max="4" width="15.25"/>
    <col customWidth="1" min="5" max="5" width="13.25"/>
    <col customWidth="1" min="6" max="7" width="13.75"/>
    <col customWidth="1" min="8" max="9" width="12.38"/>
    <col customWidth="1" min="10" max="10" width="11.5"/>
    <col customWidth="1" min="11" max="11" width="31.88"/>
    <col customWidth="1" min="12" max="12" width="5.13"/>
  </cols>
  <sheetData>
    <row r="1" ht="6.0" customHeight="1">
      <c r="A1" s="206"/>
      <c r="B1" s="206"/>
      <c r="C1" s="206"/>
      <c r="D1" s="206"/>
      <c r="E1" s="206"/>
      <c r="F1" s="206"/>
      <c r="G1" s="206"/>
      <c r="H1" s="206"/>
      <c r="I1" s="206"/>
      <c r="J1" s="206"/>
      <c r="K1" s="206"/>
      <c r="L1" s="206"/>
    </row>
    <row r="2" ht="66.0" customHeight="1">
      <c r="A2" s="45"/>
      <c r="B2" s="207" t="s">
        <v>10</v>
      </c>
      <c r="C2" s="395"/>
      <c r="D2" s="395"/>
      <c r="E2" s="395"/>
      <c r="F2" s="395"/>
      <c r="G2" s="395"/>
      <c r="H2" s="395"/>
      <c r="I2" s="367" t="s">
        <v>230</v>
      </c>
      <c r="L2" s="45"/>
    </row>
    <row r="3" ht="18.0" customHeight="1">
      <c r="A3" s="49"/>
      <c r="B3" s="307" t="s">
        <v>231</v>
      </c>
      <c r="C3" s="421">
        <v>5.0</v>
      </c>
      <c r="D3" s="293"/>
      <c r="E3" s="418"/>
      <c r="F3" s="418"/>
      <c r="G3" s="418"/>
      <c r="H3" s="418"/>
      <c r="I3" s="418"/>
      <c r="J3" s="418"/>
      <c r="K3" s="418"/>
      <c r="L3" s="49"/>
    </row>
    <row r="4" ht="18.0" customHeight="1">
      <c r="A4" s="49"/>
      <c r="B4" s="307" t="s">
        <v>232</v>
      </c>
      <c r="C4" s="421">
        <v>14.0</v>
      </c>
      <c r="D4" s="293"/>
      <c r="E4" s="418"/>
      <c r="F4" s="418"/>
      <c r="G4" s="418"/>
      <c r="H4" s="418"/>
      <c r="I4" s="418"/>
      <c r="J4" s="418"/>
      <c r="K4" s="418"/>
      <c r="L4" s="49"/>
    </row>
    <row r="5" ht="12.0" customHeight="1">
      <c r="A5" s="45"/>
      <c r="B5" s="368"/>
      <c r="C5" s="368"/>
      <c r="D5" s="368"/>
      <c r="E5" s="368"/>
      <c r="F5" s="368"/>
      <c r="G5" s="368"/>
      <c r="H5" s="368"/>
      <c r="I5" s="368"/>
      <c r="J5" s="368"/>
      <c r="K5" s="368"/>
      <c r="L5" s="45"/>
    </row>
    <row r="6" ht="12.0" customHeight="1">
      <c r="A6" s="217"/>
      <c r="B6" s="370"/>
      <c r="C6" s="370"/>
      <c r="D6" s="370"/>
      <c r="E6" s="370"/>
      <c r="F6" s="370"/>
      <c r="G6" s="370"/>
      <c r="H6" s="370"/>
      <c r="I6" s="370"/>
      <c r="J6" s="370"/>
      <c r="K6" s="370"/>
      <c r="L6" s="217"/>
    </row>
    <row r="7" ht="24.0" customHeight="1">
      <c r="A7" s="372"/>
      <c r="B7" s="220" t="s">
        <v>55</v>
      </c>
      <c r="C7" s="220" t="s">
        <v>169</v>
      </c>
      <c r="D7" s="220" t="s">
        <v>58</v>
      </c>
      <c r="E7" s="220" t="s">
        <v>59</v>
      </c>
      <c r="F7" s="220" t="s">
        <v>233</v>
      </c>
      <c r="G7" s="220" t="s">
        <v>234</v>
      </c>
      <c r="H7" s="220" t="s">
        <v>235</v>
      </c>
      <c r="I7" s="220" t="s">
        <v>236</v>
      </c>
      <c r="J7" s="220" t="s">
        <v>144</v>
      </c>
      <c r="K7" s="374" t="s">
        <v>38</v>
      </c>
      <c r="L7" s="372"/>
    </row>
    <row r="8" ht="21.0" customHeight="1">
      <c r="A8" s="293"/>
      <c r="B8" s="375" t="s">
        <v>237</v>
      </c>
      <c r="C8" s="225" t="s">
        <v>63</v>
      </c>
      <c r="D8" s="225" t="s">
        <v>64</v>
      </c>
      <c r="E8" s="226" t="s">
        <v>65</v>
      </c>
      <c r="F8" s="494">
        <v>0.0</v>
      </c>
      <c r="G8" s="495">
        <v>0.0</v>
      </c>
      <c r="H8" s="495">
        <v>0.0</v>
      </c>
      <c r="I8" s="496">
        <v>0.0</v>
      </c>
      <c r="J8" s="497">
        <f>if(isblank(B8), "", sum(F8,(Flowers!TotalBouquets*G8),(Flowers!TotalBoutineers*H8),I8))</f>
        <v>0</v>
      </c>
      <c r="K8" s="345" t="s">
        <v>238</v>
      </c>
      <c r="L8" s="303"/>
    </row>
    <row r="9" ht="21.0" customHeight="1">
      <c r="A9" s="293"/>
      <c r="B9" s="379"/>
      <c r="C9" s="233"/>
      <c r="D9" s="233"/>
      <c r="E9" s="233"/>
      <c r="F9" s="498"/>
      <c r="G9" s="499"/>
      <c r="H9" s="499"/>
      <c r="I9" s="500"/>
      <c r="J9" s="501" t="str">
        <f>if(isblank(B9), "", sum(F9,(Flowers!TotalBouquets*G9),(Flowers!TotalBoutineers*H9),I9))</f>
        <v/>
      </c>
      <c r="K9" s="391"/>
      <c r="L9" s="303"/>
    </row>
    <row r="10" ht="21.0" customHeight="1">
      <c r="A10" s="293"/>
      <c r="B10" s="375"/>
      <c r="C10" s="243"/>
      <c r="D10" s="225"/>
      <c r="E10" s="244"/>
      <c r="F10" s="502"/>
      <c r="G10" s="503"/>
      <c r="H10" s="503"/>
      <c r="I10" s="504"/>
      <c r="J10" s="497" t="str">
        <f>if(isblank(B10), "", sum(F10,(Flowers!TotalBouquets*G10),(Flowers!TotalBoutineers*H10),I10))</f>
        <v/>
      </c>
      <c r="K10" s="359"/>
      <c r="L10" s="303"/>
    </row>
    <row r="11" ht="21.0" customHeight="1">
      <c r="A11" s="293"/>
      <c r="B11" s="379"/>
      <c r="C11" s="239"/>
      <c r="D11" s="240"/>
      <c r="E11" s="240"/>
      <c r="F11" s="505"/>
      <c r="G11" s="506"/>
      <c r="H11" s="506"/>
      <c r="I11" s="507"/>
      <c r="J11" s="501" t="str">
        <f>if(isblank(B11), "", sum(F11,(Flowers!TotalBouquets*G11),(Flowers!TotalBoutineers*H11),I11))</f>
        <v/>
      </c>
      <c r="K11" s="365"/>
      <c r="L11" s="303"/>
    </row>
    <row r="12" ht="21.0" customHeight="1">
      <c r="A12" s="293"/>
      <c r="B12" s="375"/>
      <c r="C12" s="243"/>
      <c r="D12" s="244"/>
      <c r="E12" s="244"/>
      <c r="F12" s="502"/>
      <c r="G12" s="503"/>
      <c r="H12" s="503"/>
      <c r="I12" s="504"/>
      <c r="J12" s="497" t="str">
        <f>if(isblank(B12), "", sum(F12,(Flowers!TotalBouquets*G12),(Flowers!TotalBoutineers*H12),I12))</f>
        <v/>
      </c>
      <c r="K12" s="359"/>
      <c r="L12" s="303"/>
    </row>
    <row r="13" ht="21.0" customHeight="1">
      <c r="A13" s="293"/>
      <c r="B13" s="379"/>
      <c r="C13" s="239"/>
      <c r="D13" s="240"/>
      <c r="E13" s="240"/>
      <c r="F13" s="505"/>
      <c r="G13" s="506"/>
      <c r="H13" s="506"/>
      <c r="I13" s="507"/>
      <c r="J13" s="501" t="str">
        <f>if(isblank(B13), "", sum(F13,(Flowers!TotalBouquets*G13),(Flowers!TotalBoutineers*H13),I13))</f>
        <v/>
      </c>
      <c r="K13" s="365"/>
      <c r="L13" s="303"/>
    </row>
    <row r="14" ht="21.0" customHeight="1">
      <c r="A14" s="293"/>
      <c r="B14" s="375"/>
      <c r="C14" s="243"/>
      <c r="D14" s="244"/>
      <c r="E14" s="244"/>
      <c r="F14" s="502"/>
      <c r="G14" s="503"/>
      <c r="H14" s="503"/>
      <c r="I14" s="504"/>
      <c r="J14" s="497" t="str">
        <f>if(isblank(B14), "", sum(F14,(Flowers!TotalBouquets*G14),(Flowers!TotalBoutineers*H14),I14))</f>
        <v/>
      </c>
      <c r="K14" s="359"/>
      <c r="L14" s="303"/>
    </row>
    <row r="15" ht="21.0" customHeight="1">
      <c r="A15" s="293"/>
      <c r="B15" s="379"/>
      <c r="C15" s="239"/>
      <c r="D15" s="240"/>
      <c r="E15" s="240"/>
      <c r="F15" s="505"/>
      <c r="G15" s="506"/>
      <c r="H15" s="506"/>
      <c r="I15" s="507"/>
      <c r="J15" s="501" t="str">
        <f>if(isblank(B15), "", sum(F15,(Flowers!TotalBouquets*G15),(Flowers!TotalBoutineers*H15),I15))</f>
        <v/>
      </c>
      <c r="K15" s="365"/>
      <c r="L15" s="303"/>
    </row>
    <row r="16" ht="21.0" customHeight="1">
      <c r="A16" s="293"/>
      <c r="B16" s="389"/>
      <c r="C16" s="248"/>
      <c r="D16" s="244"/>
      <c r="E16" s="244"/>
      <c r="F16" s="502"/>
      <c r="G16" s="503"/>
      <c r="H16" s="503"/>
      <c r="I16" s="504"/>
      <c r="J16" s="497" t="str">
        <f>if(isblank(B16), "", sum(F16,(Flowers!TotalBouquets*G16),(Flowers!TotalBoutineers*H16),I16))</f>
        <v/>
      </c>
      <c r="K16" s="359"/>
      <c r="L16" s="303"/>
    </row>
    <row r="17" ht="21.0" customHeight="1">
      <c r="A17" s="293"/>
      <c r="B17" s="392"/>
      <c r="C17" s="250"/>
      <c r="D17" s="240"/>
      <c r="E17" s="240"/>
      <c r="F17" s="505"/>
      <c r="G17" s="506"/>
      <c r="H17" s="506"/>
      <c r="I17" s="507"/>
      <c r="J17" s="501" t="str">
        <f>if(isblank(B17), "", sum(F17,(Flowers!TotalBouquets*G17),(Flowers!TotalBoutineers*H17),I17))</f>
        <v/>
      </c>
      <c r="K17" s="365"/>
      <c r="L17" s="303"/>
    </row>
    <row r="18" ht="21.0" customHeight="1">
      <c r="A18" s="293"/>
      <c r="B18" s="389"/>
      <c r="C18" s="248"/>
      <c r="D18" s="244"/>
      <c r="E18" s="244"/>
      <c r="F18" s="502"/>
      <c r="G18" s="503"/>
      <c r="H18" s="503"/>
      <c r="I18" s="504"/>
      <c r="J18" s="497" t="str">
        <f>if(isblank(B18), "", sum(F18,(Flowers!TotalBouquets*G18),(Flowers!TotalBoutineers*H18),I18))</f>
        <v/>
      </c>
      <c r="K18" s="359"/>
      <c r="L18" s="303"/>
    </row>
    <row r="19" ht="21.0" customHeight="1">
      <c r="A19" s="293"/>
      <c r="B19" s="392"/>
      <c r="C19" s="250"/>
      <c r="D19" s="240"/>
      <c r="E19" s="240"/>
      <c r="F19" s="505"/>
      <c r="G19" s="506"/>
      <c r="H19" s="506"/>
      <c r="I19" s="507"/>
      <c r="J19" s="501" t="str">
        <f>if(isblank(B19), "", sum(F19,(Flowers!TotalBouquets*G19),(Flowers!TotalBoutineers*H19),I19))</f>
        <v/>
      </c>
      <c r="K19" s="365"/>
      <c r="L19" s="303"/>
    </row>
  </sheetData>
  <mergeCells count="1">
    <mergeCell ref="I2:K2"/>
  </mergeCells>
  <hyperlinks>
    <hyperlink r:id="rId1" ref="E8"/>
  </hyperlinks>
  <drawing r:id="rId2"/>
  <tableParts count="1">
    <tablePart r:id="rId4"/>
  </tableParts>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3.25"/>
    <col customWidth="1" min="3" max="3" width="11.75"/>
    <col customWidth="1" min="4" max="4" width="13.75"/>
    <col customWidth="1" min="5" max="5" width="13.25"/>
    <col customWidth="1" min="6" max="6" width="14.38"/>
    <col customWidth="1" min="7" max="7" width="14.75"/>
    <col customWidth="1" min="8" max="8" width="11.63"/>
    <col customWidth="1" min="9" max="9" width="31.88"/>
    <col customWidth="1" min="10" max="10" width="5.13"/>
  </cols>
  <sheetData>
    <row r="1" ht="6.0" customHeight="1">
      <c r="A1" s="1"/>
      <c r="B1" s="1"/>
      <c r="C1" s="1"/>
      <c r="D1" s="1"/>
      <c r="E1" s="1"/>
      <c r="F1" s="1"/>
      <c r="G1" s="206"/>
      <c r="H1" s="206"/>
      <c r="I1" s="206"/>
      <c r="J1" s="206"/>
    </row>
    <row r="2" ht="66.0" customHeight="1">
      <c r="A2" s="45"/>
      <c r="B2" s="508" t="s">
        <v>14</v>
      </c>
      <c r="E2" s="509"/>
      <c r="F2" s="509"/>
      <c r="G2" s="367" t="s">
        <v>239</v>
      </c>
      <c r="J2" s="45"/>
    </row>
    <row r="3" ht="18.0" customHeight="1">
      <c r="A3" s="49"/>
      <c r="B3" s="510" t="s">
        <v>240</v>
      </c>
      <c r="D3" s="213">
        <v>200.0</v>
      </c>
      <c r="E3" s="511"/>
      <c r="F3" s="511"/>
      <c r="G3" s="511"/>
      <c r="H3" s="511"/>
      <c r="I3" s="511"/>
      <c r="J3" s="49"/>
    </row>
    <row r="4" ht="12.0" customHeight="1">
      <c r="A4" s="45"/>
      <c r="B4" s="368"/>
      <c r="C4" s="368"/>
      <c r="D4" s="368"/>
      <c r="E4" s="368"/>
      <c r="F4" s="368"/>
      <c r="G4" s="368"/>
      <c r="H4" s="368"/>
      <c r="I4" s="368"/>
      <c r="J4" s="45"/>
    </row>
    <row r="5" ht="12.0" customHeight="1">
      <c r="A5" s="217"/>
      <c r="B5" s="370"/>
      <c r="C5" s="370"/>
      <c r="D5" s="370"/>
      <c r="E5" s="370"/>
      <c r="F5" s="370"/>
      <c r="G5" s="370"/>
      <c r="H5" s="370"/>
      <c r="I5" s="370"/>
      <c r="J5" s="217"/>
    </row>
    <row r="6" ht="24.0" customHeight="1">
      <c r="A6" s="217"/>
      <c r="B6" s="512" t="s">
        <v>55</v>
      </c>
      <c r="C6" s="512" t="s">
        <v>169</v>
      </c>
      <c r="D6" s="512" t="s">
        <v>58</v>
      </c>
      <c r="E6" s="512" t="s">
        <v>59</v>
      </c>
      <c r="F6" s="512" t="s">
        <v>241</v>
      </c>
      <c r="G6" s="512" t="s">
        <v>242</v>
      </c>
      <c r="H6" s="513" t="s">
        <v>144</v>
      </c>
      <c r="I6" s="514" t="s">
        <v>38</v>
      </c>
      <c r="J6" s="217"/>
    </row>
    <row r="7" ht="21.0" customHeight="1">
      <c r="A7" s="515"/>
      <c r="B7" s="516" t="s">
        <v>243</v>
      </c>
      <c r="C7" s="517" t="s">
        <v>63</v>
      </c>
      <c r="D7" s="517" t="s">
        <v>64</v>
      </c>
      <c r="E7" s="518" t="s">
        <v>65</v>
      </c>
      <c r="F7" s="519">
        <v>0.0</v>
      </c>
      <c r="G7" s="494">
        <v>0.0</v>
      </c>
      <c r="H7" s="520">
        <f>(Cake!TotalSlices*F7)+G7</f>
        <v>0</v>
      </c>
      <c r="I7" s="345"/>
      <c r="J7" s="515"/>
    </row>
    <row r="8" ht="21.0" customHeight="1">
      <c r="A8" s="515"/>
      <c r="B8" s="521"/>
      <c r="C8" s="522"/>
      <c r="D8" s="522"/>
      <c r="E8" s="522"/>
      <c r="F8" s="523"/>
      <c r="G8" s="498"/>
      <c r="H8" s="524">
        <f>(Cake!TotalSlices*F8)+G8</f>
        <v>0</v>
      </c>
      <c r="I8" s="391"/>
      <c r="J8" s="515"/>
    </row>
    <row r="9" ht="21.0" customHeight="1">
      <c r="A9" s="515"/>
      <c r="B9" s="516"/>
      <c r="C9" s="525"/>
      <c r="D9" s="517"/>
      <c r="E9" s="526"/>
      <c r="F9" s="527"/>
      <c r="G9" s="502"/>
      <c r="H9" s="520">
        <f>(Cake!TotalSlices*F9)+G9</f>
        <v>0</v>
      </c>
      <c r="I9" s="359"/>
      <c r="J9" s="515"/>
    </row>
    <row r="10" ht="21.0" customHeight="1">
      <c r="A10" s="515"/>
      <c r="B10" s="521"/>
      <c r="C10" s="528"/>
      <c r="D10" s="529"/>
      <c r="E10" s="529"/>
      <c r="F10" s="530"/>
      <c r="G10" s="505"/>
      <c r="H10" s="524">
        <f>(Cake!TotalSlices*F10)+G10</f>
        <v>0</v>
      </c>
      <c r="I10" s="365"/>
      <c r="J10" s="515"/>
    </row>
    <row r="11" ht="21.0" customHeight="1">
      <c r="A11" s="515"/>
      <c r="B11" s="516"/>
      <c r="C11" s="525"/>
      <c r="D11" s="526"/>
      <c r="E11" s="526"/>
      <c r="F11" s="527"/>
      <c r="G11" s="502"/>
      <c r="H11" s="520">
        <f>(Cake!TotalSlices*F11)+G11</f>
        <v>0</v>
      </c>
      <c r="I11" s="359"/>
      <c r="J11" s="515"/>
    </row>
    <row r="12" ht="21.0" customHeight="1">
      <c r="A12" s="515"/>
      <c r="B12" s="521"/>
      <c r="C12" s="528"/>
      <c r="D12" s="529"/>
      <c r="E12" s="529"/>
      <c r="F12" s="530"/>
      <c r="G12" s="498"/>
      <c r="H12" s="524">
        <f>(Cake!TotalSlices*F12)+G12</f>
        <v>0</v>
      </c>
      <c r="I12" s="365"/>
      <c r="J12" s="515"/>
    </row>
    <row r="13" ht="21.0" customHeight="1">
      <c r="A13" s="515"/>
      <c r="B13" s="516"/>
      <c r="C13" s="525"/>
      <c r="D13" s="526"/>
      <c r="E13" s="526"/>
      <c r="F13" s="527"/>
      <c r="G13" s="502"/>
      <c r="H13" s="520">
        <f>(Cake!TotalSlices*F13)+G13</f>
        <v>0</v>
      </c>
      <c r="I13" s="359"/>
      <c r="J13" s="515"/>
    </row>
    <row r="14" ht="21.0" customHeight="1">
      <c r="A14" s="515"/>
      <c r="B14" s="521"/>
      <c r="C14" s="528"/>
      <c r="D14" s="529"/>
      <c r="E14" s="529"/>
      <c r="F14" s="530"/>
      <c r="G14" s="505"/>
      <c r="H14" s="524">
        <f>(Cake!TotalSlices*F14)+G14</f>
        <v>0</v>
      </c>
      <c r="I14" s="365"/>
      <c r="J14" s="515"/>
    </row>
    <row r="15" ht="21.0" customHeight="1">
      <c r="A15" s="515"/>
      <c r="B15" s="531"/>
      <c r="C15" s="532"/>
      <c r="D15" s="526"/>
      <c r="E15" s="526"/>
      <c r="F15" s="527"/>
      <c r="G15" s="502"/>
      <c r="H15" s="520">
        <f>(Cake!TotalSlices*F15)+G15</f>
        <v>0</v>
      </c>
      <c r="I15" s="359"/>
      <c r="J15" s="515"/>
    </row>
    <row r="16" ht="21.0" customHeight="1">
      <c r="A16" s="515"/>
      <c r="B16" s="533"/>
      <c r="C16" s="534"/>
      <c r="D16" s="529"/>
      <c r="E16" s="529"/>
      <c r="F16" s="530"/>
      <c r="G16" s="505"/>
      <c r="H16" s="524">
        <f>(Cake!TotalSlices*F16)+G16</f>
        <v>0</v>
      </c>
      <c r="I16" s="365"/>
      <c r="J16" s="515"/>
    </row>
    <row r="17" ht="21.0" customHeight="1">
      <c r="A17" s="515"/>
      <c r="B17" s="531"/>
      <c r="C17" s="532"/>
      <c r="D17" s="526"/>
      <c r="E17" s="526"/>
      <c r="F17" s="527"/>
      <c r="G17" s="502"/>
      <c r="H17" s="520">
        <f>(Cake!TotalSlices*F17)+G17</f>
        <v>0</v>
      </c>
      <c r="I17" s="359"/>
      <c r="J17" s="515"/>
    </row>
    <row r="18" ht="21.0" customHeight="1">
      <c r="A18" s="515"/>
      <c r="B18" s="533"/>
      <c r="C18" s="534"/>
      <c r="D18" s="529"/>
      <c r="E18" s="529"/>
      <c r="F18" s="530"/>
      <c r="G18" s="505"/>
      <c r="H18" s="524">
        <f>(Cake!TotalSlices*F18)+G18</f>
        <v>0</v>
      </c>
      <c r="I18" s="365"/>
      <c r="J18" s="515"/>
    </row>
  </sheetData>
  <mergeCells count="3">
    <mergeCell ref="B2:D2"/>
    <mergeCell ref="G2:I2"/>
    <mergeCell ref="B3:C3"/>
  </mergeCells>
  <hyperlinks>
    <hyperlink r:id="rId1" ref="E7"/>
  </hyperlinks>
  <drawing r:id="rId2"/>
  <tableParts count="1">
    <tablePart r:id="rId4"/>
  </tableParts>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3.25"/>
    <col customWidth="1" min="3" max="3" width="11.75"/>
    <col customWidth="1" min="4" max="4" width="11.63"/>
    <col customWidth="1" min="5" max="5" width="13.75"/>
    <col customWidth="1" min="6" max="6" width="11.5"/>
    <col customWidth="1" min="7" max="7" width="11.75"/>
    <col customWidth="1" min="8" max="8" width="10.5"/>
    <col customWidth="1" min="9" max="9" width="31.88"/>
    <col customWidth="1" min="10" max="10" width="5.13"/>
  </cols>
  <sheetData>
    <row r="1" ht="6.0" customHeight="1">
      <c r="A1" s="1"/>
      <c r="B1" s="1"/>
      <c r="C1" s="1"/>
      <c r="D1" s="1"/>
      <c r="E1" s="1"/>
      <c r="F1" s="1"/>
      <c r="G1" s="206"/>
      <c r="H1" s="206"/>
      <c r="I1" s="206"/>
      <c r="J1" s="206"/>
    </row>
    <row r="2" ht="66.0" customHeight="1">
      <c r="A2" s="45"/>
      <c r="B2" s="207" t="s">
        <v>16</v>
      </c>
      <c r="D2" s="509"/>
      <c r="E2" s="509"/>
      <c r="F2" s="509"/>
      <c r="G2" s="286" t="s">
        <v>244</v>
      </c>
      <c r="J2" s="45"/>
    </row>
    <row r="3" ht="18.0" customHeight="1">
      <c r="A3" s="49"/>
      <c r="B3" s="535" t="s">
        <v>245</v>
      </c>
      <c r="D3" s="213">
        <v>80.0</v>
      </c>
      <c r="E3" s="511"/>
      <c r="F3" s="511"/>
      <c r="G3" s="511"/>
      <c r="H3" s="535"/>
      <c r="I3" s="511"/>
      <c r="J3" s="49"/>
    </row>
    <row r="4" ht="12.0" customHeight="1">
      <c r="A4" s="45"/>
      <c r="B4" s="536"/>
      <c r="C4" s="536"/>
      <c r="D4" s="536"/>
      <c r="E4" s="536"/>
      <c r="F4" s="536"/>
      <c r="G4" s="536"/>
      <c r="H4" s="537"/>
      <c r="I4" s="536"/>
      <c r="J4" s="45"/>
    </row>
    <row r="5" ht="12.0" customHeight="1">
      <c r="A5" s="45"/>
      <c r="B5" s="538"/>
      <c r="C5" s="538"/>
      <c r="D5" s="538"/>
      <c r="E5" s="538"/>
      <c r="F5" s="538"/>
      <c r="G5" s="538"/>
      <c r="H5" s="539"/>
      <c r="I5" s="538"/>
      <c r="J5" s="45"/>
    </row>
    <row r="6" ht="24.0" customHeight="1">
      <c r="A6" s="217"/>
      <c r="B6" s="512" t="s">
        <v>16</v>
      </c>
      <c r="C6" s="512" t="s">
        <v>188</v>
      </c>
      <c r="D6" s="512" t="s">
        <v>169</v>
      </c>
      <c r="E6" s="512" t="s">
        <v>58</v>
      </c>
      <c r="F6" s="512" t="s">
        <v>59</v>
      </c>
      <c r="G6" s="512" t="s">
        <v>193</v>
      </c>
      <c r="H6" s="513" t="s">
        <v>144</v>
      </c>
      <c r="I6" s="540" t="s">
        <v>38</v>
      </c>
      <c r="J6" s="217"/>
    </row>
    <row r="7" ht="21.0" customHeight="1">
      <c r="A7" s="223"/>
      <c r="B7" s="375" t="s">
        <v>246</v>
      </c>
      <c r="C7" s="225" t="s">
        <v>61</v>
      </c>
      <c r="D7" s="225" t="s">
        <v>63</v>
      </c>
      <c r="E7" s="225" t="s">
        <v>64</v>
      </c>
      <c r="F7" s="226" t="s">
        <v>65</v>
      </c>
      <c r="G7" s="377">
        <v>0.0</v>
      </c>
      <c r="H7" s="541">
        <f>Caterer!DinnerGuests*G7</f>
        <v>0</v>
      </c>
      <c r="I7" s="345"/>
      <c r="J7" s="223"/>
    </row>
    <row r="8" ht="21.0" customHeight="1">
      <c r="A8" s="223"/>
      <c r="B8" s="379"/>
      <c r="C8" s="239"/>
      <c r="D8" s="233"/>
      <c r="E8" s="233"/>
      <c r="F8" s="233"/>
      <c r="G8" s="381"/>
      <c r="H8" s="542">
        <f>Caterer!DinnerGuests*G8</f>
        <v>0</v>
      </c>
      <c r="I8" s="391"/>
      <c r="J8" s="223"/>
    </row>
    <row r="9" ht="21.0" customHeight="1">
      <c r="A9" s="223"/>
      <c r="B9" s="375"/>
      <c r="C9" s="243"/>
      <c r="D9" s="225"/>
      <c r="E9" s="244"/>
      <c r="F9" s="244"/>
      <c r="G9" s="384"/>
      <c r="H9" s="541">
        <f>Caterer!DinnerGuests*G9</f>
        <v>0</v>
      </c>
      <c r="I9" s="345"/>
      <c r="J9" s="223"/>
    </row>
    <row r="10" ht="21.0" customHeight="1">
      <c r="A10" s="223"/>
      <c r="B10" s="379"/>
      <c r="C10" s="239"/>
      <c r="D10" s="240"/>
      <c r="E10" s="240"/>
      <c r="F10" s="240"/>
      <c r="G10" s="387"/>
      <c r="H10" s="542">
        <f>Caterer!DinnerGuests*G10</f>
        <v>0</v>
      </c>
      <c r="I10" s="391"/>
      <c r="J10" s="223"/>
    </row>
    <row r="11" ht="21.0" customHeight="1">
      <c r="A11" s="223"/>
      <c r="B11" s="375"/>
      <c r="C11" s="243"/>
      <c r="D11" s="244"/>
      <c r="E11" s="244"/>
      <c r="F11" s="244"/>
      <c r="G11" s="384"/>
      <c r="H11" s="541">
        <f>Caterer!DinnerGuests*G11</f>
        <v>0</v>
      </c>
      <c r="I11" s="359"/>
      <c r="J11" s="223"/>
    </row>
    <row r="12" ht="21.0" customHeight="1">
      <c r="A12" s="223"/>
      <c r="B12" s="379"/>
      <c r="C12" s="239"/>
      <c r="D12" s="240"/>
      <c r="E12" s="240"/>
      <c r="F12" s="240"/>
      <c r="G12" s="387"/>
      <c r="H12" s="542">
        <f>Caterer!DinnerGuests*G12</f>
        <v>0</v>
      </c>
      <c r="I12" s="391"/>
      <c r="J12" s="223"/>
    </row>
    <row r="13" ht="21.0" customHeight="1">
      <c r="A13" s="223"/>
      <c r="B13" s="375"/>
      <c r="C13" s="243"/>
      <c r="D13" s="244"/>
      <c r="E13" s="244"/>
      <c r="F13" s="244"/>
      <c r="G13" s="384"/>
      <c r="H13" s="541">
        <f>Caterer!DinnerGuests*G13</f>
        <v>0</v>
      </c>
      <c r="I13" s="359"/>
      <c r="J13" s="223"/>
    </row>
    <row r="14" ht="21.0" customHeight="1">
      <c r="A14" s="223"/>
      <c r="B14" s="379"/>
      <c r="C14" s="239"/>
      <c r="D14" s="240"/>
      <c r="E14" s="240"/>
      <c r="F14" s="240"/>
      <c r="G14" s="387"/>
      <c r="H14" s="542">
        <f>Caterer!DinnerGuests*G14</f>
        <v>0</v>
      </c>
      <c r="I14" s="365"/>
      <c r="J14" s="223"/>
    </row>
    <row r="15" ht="21.0" customHeight="1">
      <c r="A15" s="223"/>
      <c r="B15" s="389"/>
      <c r="C15" s="248"/>
      <c r="D15" s="244"/>
      <c r="E15" s="244"/>
      <c r="F15" s="244"/>
      <c r="G15" s="384"/>
      <c r="H15" s="541">
        <f>Caterer!DinnerGuests*G15</f>
        <v>0</v>
      </c>
      <c r="I15" s="359"/>
      <c r="J15" s="223"/>
    </row>
    <row r="16" ht="21.0" customHeight="1">
      <c r="A16" s="223"/>
      <c r="B16" s="392"/>
      <c r="C16" s="250"/>
      <c r="D16" s="240"/>
      <c r="E16" s="240"/>
      <c r="F16" s="240"/>
      <c r="G16" s="387"/>
      <c r="H16" s="542">
        <f>Caterer!DinnerGuests*G16</f>
        <v>0</v>
      </c>
      <c r="I16" s="365"/>
      <c r="J16" s="223"/>
    </row>
    <row r="17" ht="21.0" customHeight="1">
      <c r="A17" s="223"/>
      <c r="B17" s="389"/>
      <c r="C17" s="248"/>
      <c r="D17" s="244"/>
      <c r="E17" s="244"/>
      <c r="F17" s="244"/>
      <c r="G17" s="384"/>
      <c r="H17" s="541">
        <f>Caterer!DinnerGuests*G17</f>
        <v>0</v>
      </c>
      <c r="I17" s="359"/>
      <c r="J17" s="223"/>
    </row>
    <row r="18" ht="21.0" customHeight="1">
      <c r="A18" s="223"/>
      <c r="B18" s="392"/>
      <c r="C18" s="250"/>
      <c r="D18" s="240"/>
      <c r="E18" s="240"/>
      <c r="F18" s="240"/>
      <c r="G18" s="387"/>
      <c r="H18" s="542">
        <f>Caterer!DinnerGuests*G18</f>
        <v>0</v>
      </c>
      <c r="I18" s="365"/>
      <c r="J18" s="223"/>
    </row>
  </sheetData>
  <mergeCells count="3">
    <mergeCell ref="B2:C2"/>
    <mergeCell ref="G2:I2"/>
    <mergeCell ref="B3:C3"/>
  </mergeCells>
  <hyperlinks>
    <hyperlink r:id="rId1" ref="F7"/>
  </hyperlinks>
  <drawing r:id="rId2"/>
  <tableParts count="1">
    <tablePart r:id="rId4"/>
  </tableParts>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9.75"/>
    <col customWidth="1" min="3" max="3" width="11.75"/>
    <col customWidth="1" min="4" max="4" width="13.75"/>
    <col customWidth="1" min="5" max="5" width="13.25"/>
    <col customWidth="1" min="6" max="6" width="12.25"/>
    <col customWidth="1" min="7" max="7" width="12.88"/>
    <col customWidth="1" min="8" max="8" width="9.25"/>
    <col customWidth="1" min="9" max="9" width="12.38"/>
    <col customWidth="1" min="10" max="10" width="31.88"/>
    <col customWidth="1" min="11" max="11" width="5.13"/>
  </cols>
  <sheetData>
    <row r="1" ht="6.0" customHeight="1">
      <c r="A1" s="206"/>
      <c r="B1" s="206"/>
      <c r="C1" s="206"/>
      <c r="D1" s="206"/>
      <c r="E1" s="206"/>
      <c r="F1" s="206"/>
      <c r="G1" s="206"/>
      <c r="H1" s="206"/>
      <c r="I1" s="543"/>
      <c r="J1" s="206"/>
      <c r="K1" s="206"/>
    </row>
    <row r="2" ht="66.0" customHeight="1">
      <c r="A2" s="544"/>
      <c r="B2" s="207" t="s">
        <v>21</v>
      </c>
      <c r="D2" s="208"/>
      <c r="E2" s="208"/>
      <c r="F2" s="208"/>
      <c r="G2" s="208"/>
      <c r="H2" s="208"/>
      <c r="I2" s="545"/>
      <c r="J2" s="208"/>
      <c r="K2" s="544"/>
    </row>
    <row r="3" ht="12.0" customHeight="1">
      <c r="A3" s="287"/>
      <c r="B3" s="546"/>
      <c r="C3" s="546"/>
      <c r="D3" s="546"/>
      <c r="E3" s="546"/>
      <c r="F3" s="546"/>
      <c r="G3" s="546"/>
      <c r="H3" s="546"/>
      <c r="I3" s="547"/>
      <c r="J3" s="546"/>
      <c r="K3" s="287"/>
    </row>
    <row r="4" ht="12.0" customHeight="1">
      <c r="A4" s="548"/>
      <c r="B4" s="263"/>
      <c r="C4" s="263"/>
      <c r="D4" s="263"/>
      <c r="E4" s="263"/>
      <c r="F4" s="263"/>
      <c r="G4" s="263"/>
      <c r="H4" s="263"/>
      <c r="I4" s="305"/>
      <c r="J4" s="263"/>
      <c r="K4" s="548"/>
    </row>
    <row r="5" ht="24.0" customHeight="1">
      <c r="A5" s="372"/>
      <c r="B5" s="220" t="s">
        <v>55</v>
      </c>
      <c r="C5" s="220" t="s">
        <v>169</v>
      </c>
      <c r="D5" s="220" t="s">
        <v>58</v>
      </c>
      <c r="E5" s="220" t="s">
        <v>59</v>
      </c>
      <c r="F5" s="373" t="s">
        <v>247</v>
      </c>
      <c r="G5" s="373" t="s">
        <v>248</v>
      </c>
      <c r="H5" s="373" t="s">
        <v>249</v>
      </c>
      <c r="I5" s="220" t="s">
        <v>144</v>
      </c>
      <c r="J5" s="549" t="s">
        <v>38</v>
      </c>
      <c r="K5" s="372"/>
    </row>
    <row r="6" ht="21.0" customHeight="1">
      <c r="A6" s="223"/>
      <c r="B6" s="375" t="s">
        <v>250</v>
      </c>
      <c r="C6" s="225" t="s">
        <v>63</v>
      </c>
      <c r="D6" s="225" t="s">
        <v>64</v>
      </c>
      <c r="E6" s="226" t="s">
        <v>65</v>
      </c>
      <c r="F6" s="376">
        <v>0.0</v>
      </c>
      <c r="G6" s="377">
        <v>0.0</v>
      </c>
      <c r="H6" s="376">
        <v>0.0</v>
      </c>
      <c r="I6" s="550">
        <f t="shared" ref="I6:I17" si="1">sum(F6:H6)</f>
        <v>0</v>
      </c>
      <c r="J6" s="551"/>
      <c r="K6" s="346"/>
    </row>
    <row r="7" ht="21.0" customHeight="1">
      <c r="A7" s="223"/>
      <c r="B7" s="379"/>
      <c r="C7" s="233"/>
      <c r="D7" s="233"/>
      <c r="E7" s="233"/>
      <c r="F7" s="380"/>
      <c r="G7" s="381"/>
      <c r="H7" s="380"/>
      <c r="I7" s="552">
        <f t="shared" si="1"/>
        <v>0</v>
      </c>
      <c r="J7" s="553"/>
      <c r="K7" s="346"/>
    </row>
    <row r="8" ht="21.0" customHeight="1">
      <c r="A8" s="223"/>
      <c r="B8" s="375"/>
      <c r="C8" s="225"/>
      <c r="D8" s="225"/>
      <c r="E8" s="244"/>
      <c r="F8" s="376"/>
      <c r="G8" s="384"/>
      <c r="H8" s="376"/>
      <c r="I8" s="550">
        <f t="shared" si="1"/>
        <v>0</v>
      </c>
      <c r="J8" s="554"/>
      <c r="K8" s="346"/>
    </row>
    <row r="9" ht="21.0" customHeight="1">
      <c r="A9" s="223"/>
      <c r="B9" s="379"/>
      <c r="C9" s="233"/>
      <c r="D9" s="240"/>
      <c r="E9" s="240"/>
      <c r="F9" s="380"/>
      <c r="G9" s="381"/>
      <c r="H9" s="386"/>
      <c r="I9" s="552">
        <f t="shared" si="1"/>
        <v>0</v>
      </c>
      <c r="J9" s="555"/>
      <c r="K9" s="346"/>
    </row>
    <row r="10" ht="21.0" customHeight="1">
      <c r="A10" s="223"/>
      <c r="B10" s="375"/>
      <c r="C10" s="225"/>
      <c r="D10" s="244"/>
      <c r="E10" s="244"/>
      <c r="F10" s="376"/>
      <c r="G10" s="384"/>
      <c r="H10" s="376"/>
      <c r="I10" s="550">
        <f t="shared" si="1"/>
        <v>0</v>
      </c>
      <c r="J10" s="554"/>
      <c r="K10" s="346"/>
    </row>
    <row r="11" ht="21.0" customHeight="1">
      <c r="A11" s="223"/>
      <c r="B11" s="379"/>
      <c r="C11" s="233"/>
      <c r="D11" s="240"/>
      <c r="E11" s="240"/>
      <c r="F11" s="380"/>
      <c r="G11" s="381"/>
      <c r="H11" s="380"/>
      <c r="I11" s="552">
        <f t="shared" si="1"/>
        <v>0</v>
      </c>
      <c r="J11" s="553"/>
      <c r="K11" s="346"/>
    </row>
    <row r="12" ht="21.0" customHeight="1">
      <c r="A12" s="223"/>
      <c r="B12" s="375"/>
      <c r="C12" s="243"/>
      <c r="D12" s="244"/>
      <c r="E12" s="244"/>
      <c r="F12" s="383"/>
      <c r="G12" s="384"/>
      <c r="H12" s="383"/>
      <c r="I12" s="550">
        <f t="shared" si="1"/>
        <v>0</v>
      </c>
      <c r="J12" s="554"/>
      <c r="K12" s="346"/>
    </row>
    <row r="13" ht="21.0" customHeight="1">
      <c r="A13" s="223"/>
      <c r="B13" s="379"/>
      <c r="C13" s="239"/>
      <c r="D13" s="240"/>
      <c r="E13" s="240"/>
      <c r="F13" s="386"/>
      <c r="G13" s="387"/>
      <c r="H13" s="386"/>
      <c r="I13" s="552">
        <f t="shared" si="1"/>
        <v>0</v>
      </c>
      <c r="J13" s="555"/>
      <c r="K13" s="346"/>
    </row>
    <row r="14" ht="21.0" customHeight="1">
      <c r="A14" s="223"/>
      <c r="B14" s="389"/>
      <c r="C14" s="248"/>
      <c r="D14" s="244"/>
      <c r="E14" s="244"/>
      <c r="F14" s="383"/>
      <c r="G14" s="384"/>
      <c r="H14" s="383"/>
      <c r="I14" s="550">
        <f t="shared" si="1"/>
        <v>0</v>
      </c>
      <c r="J14" s="554"/>
      <c r="K14" s="346"/>
    </row>
    <row r="15" ht="21.0" customHeight="1">
      <c r="A15" s="223"/>
      <c r="B15" s="392"/>
      <c r="C15" s="250"/>
      <c r="D15" s="240"/>
      <c r="E15" s="240"/>
      <c r="F15" s="386"/>
      <c r="G15" s="387"/>
      <c r="H15" s="386"/>
      <c r="I15" s="552">
        <f t="shared" si="1"/>
        <v>0</v>
      </c>
      <c r="J15" s="555"/>
      <c r="K15" s="346"/>
    </row>
    <row r="16" ht="21.0" customHeight="1">
      <c r="A16" s="223"/>
      <c r="B16" s="389"/>
      <c r="C16" s="248"/>
      <c r="D16" s="244"/>
      <c r="E16" s="244"/>
      <c r="F16" s="383"/>
      <c r="G16" s="384"/>
      <c r="H16" s="383"/>
      <c r="I16" s="550">
        <f t="shared" si="1"/>
        <v>0</v>
      </c>
      <c r="J16" s="554"/>
      <c r="K16" s="346"/>
    </row>
    <row r="17" ht="21.0" customHeight="1">
      <c r="A17" s="223"/>
      <c r="B17" s="392"/>
      <c r="C17" s="250"/>
      <c r="D17" s="240"/>
      <c r="E17" s="240"/>
      <c r="F17" s="386"/>
      <c r="G17" s="387"/>
      <c r="H17" s="386"/>
      <c r="I17" s="552">
        <f t="shared" si="1"/>
        <v>0</v>
      </c>
      <c r="J17" s="555"/>
      <c r="K17" s="346"/>
    </row>
  </sheetData>
  <mergeCells count="1">
    <mergeCell ref="B2:C2"/>
  </mergeCells>
  <hyperlinks>
    <hyperlink r:id="rId1" ref="E6"/>
  </hyperlinks>
  <drawing r:id="rId2"/>
  <tableParts count="1">
    <tablePart r:id="rId4"/>
  </tableParts>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9.75"/>
    <col customWidth="1" min="3" max="3" width="11.75"/>
    <col customWidth="1" min="4" max="4" width="13.75"/>
    <col customWidth="1" min="5" max="5" width="13.25"/>
    <col customWidth="1" min="6" max="6" width="12.38"/>
    <col customWidth="1" min="7" max="7" width="31.88"/>
    <col customWidth="1" min="8" max="8" width="5.13"/>
  </cols>
  <sheetData>
    <row r="1" ht="6.0" customHeight="1">
      <c r="A1" s="206"/>
      <c r="B1" s="206"/>
      <c r="C1" s="206"/>
      <c r="D1" s="206"/>
      <c r="E1" s="206"/>
      <c r="F1" s="206"/>
      <c r="G1" s="206"/>
      <c r="H1" s="206"/>
    </row>
    <row r="2" ht="66.0" customHeight="1">
      <c r="A2" s="544"/>
      <c r="B2" s="207" t="s">
        <v>24</v>
      </c>
      <c r="D2" s="208"/>
      <c r="E2" s="208"/>
      <c r="F2" s="208"/>
      <c r="G2" s="208"/>
      <c r="H2" s="544"/>
    </row>
    <row r="3" ht="12.0" customHeight="1">
      <c r="A3" s="287"/>
      <c r="B3" s="546"/>
      <c r="C3" s="546"/>
      <c r="D3" s="546"/>
      <c r="E3" s="546"/>
      <c r="F3" s="546"/>
      <c r="G3" s="546"/>
      <c r="H3" s="287"/>
    </row>
    <row r="4" ht="12.0" customHeight="1">
      <c r="A4" s="548"/>
      <c r="B4" s="263"/>
      <c r="C4" s="263"/>
      <c r="D4" s="263"/>
      <c r="E4" s="263"/>
      <c r="F4" s="263"/>
      <c r="G4" s="263"/>
      <c r="H4" s="548"/>
    </row>
    <row r="5" ht="24.0" customHeight="1">
      <c r="A5" s="372"/>
      <c r="B5" s="220" t="s">
        <v>55</v>
      </c>
      <c r="C5" s="220" t="s">
        <v>169</v>
      </c>
      <c r="D5" s="220" t="s">
        <v>58</v>
      </c>
      <c r="E5" s="220" t="s">
        <v>59</v>
      </c>
      <c r="F5" s="220" t="s">
        <v>60</v>
      </c>
      <c r="G5" s="549" t="s">
        <v>38</v>
      </c>
      <c r="H5" s="372"/>
    </row>
    <row r="6" ht="21.0" customHeight="1">
      <c r="A6" s="293"/>
      <c r="B6" s="402" t="s">
        <v>251</v>
      </c>
      <c r="C6" s="403" t="s">
        <v>63</v>
      </c>
      <c r="D6" s="556" t="s">
        <v>64</v>
      </c>
      <c r="E6" s="226" t="s">
        <v>65</v>
      </c>
      <c r="F6" s="557">
        <v>0.0</v>
      </c>
      <c r="G6" s="558"/>
      <c r="H6" s="330"/>
    </row>
    <row r="7" ht="21.0" customHeight="1">
      <c r="A7" s="293"/>
      <c r="B7" s="409"/>
      <c r="C7" s="410"/>
      <c r="D7" s="559"/>
      <c r="E7" s="559"/>
      <c r="F7" s="560"/>
      <c r="G7" s="561"/>
      <c r="H7" s="330"/>
    </row>
    <row r="8" ht="21.0" customHeight="1">
      <c r="A8" s="293"/>
      <c r="B8" s="402"/>
      <c r="C8" s="403"/>
      <c r="D8" s="556"/>
      <c r="E8" s="562"/>
      <c r="F8" s="557"/>
      <c r="G8" s="558"/>
      <c r="H8" s="330"/>
    </row>
    <row r="9" ht="21.0" customHeight="1">
      <c r="A9" s="293"/>
      <c r="B9" s="409"/>
      <c r="C9" s="410"/>
      <c r="D9" s="563"/>
      <c r="E9" s="563"/>
      <c r="F9" s="560"/>
      <c r="G9" s="561"/>
      <c r="H9" s="330"/>
    </row>
    <row r="10" ht="21.0" customHeight="1">
      <c r="A10" s="293"/>
      <c r="B10" s="402"/>
      <c r="C10" s="403"/>
      <c r="D10" s="562"/>
      <c r="E10" s="562"/>
      <c r="F10" s="557"/>
      <c r="G10" s="564"/>
      <c r="H10" s="330"/>
    </row>
    <row r="11" ht="21.0" customHeight="1">
      <c r="A11" s="293"/>
      <c r="B11" s="409"/>
      <c r="C11" s="410"/>
      <c r="D11" s="563"/>
      <c r="E11" s="563"/>
      <c r="F11" s="560"/>
      <c r="G11" s="561"/>
      <c r="H11" s="330"/>
    </row>
    <row r="12" ht="21.0" customHeight="1">
      <c r="A12" s="293"/>
      <c r="B12" s="402"/>
      <c r="C12" s="565"/>
      <c r="D12" s="562"/>
      <c r="E12" s="562"/>
      <c r="F12" s="557"/>
      <c r="G12" s="564"/>
      <c r="H12" s="330"/>
    </row>
    <row r="13" ht="21.0" customHeight="1">
      <c r="A13" s="293"/>
      <c r="B13" s="409"/>
      <c r="C13" s="566"/>
      <c r="D13" s="563"/>
      <c r="E13" s="563"/>
      <c r="F13" s="560"/>
      <c r="G13" s="567"/>
      <c r="H13" s="330"/>
    </row>
    <row r="14" ht="21.0" customHeight="1">
      <c r="A14" s="293"/>
      <c r="B14" s="568"/>
      <c r="C14" s="569"/>
      <c r="D14" s="562"/>
      <c r="E14" s="562"/>
      <c r="F14" s="557"/>
      <c r="G14" s="564"/>
      <c r="H14" s="330"/>
    </row>
    <row r="15" ht="21.0" customHeight="1">
      <c r="A15" s="293"/>
      <c r="B15" s="570"/>
      <c r="C15" s="571"/>
      <c r="D15" s="563"/>
      <c r="E15" s="563"/>
      <c r="F15" s="560"/>
      <c r="G15" s="567"/>
      <c r="H15" s="330"/>
    </row>
    <row r="16" ht="21.0" customHeight="1">
      <c r="A16" s="293"/>
      <c r="B16" s="568"/>
      <c r="C16" s="569"/>
      <c r="D16" s="562"/>
      <c r="E16" s="562"/>
      <c r="F16" s="557"/>
      <c r="G16" s="564"/>
      <c r="H16" s="330"/>
    </row>
    <row r="17" ht="21.0" customHeight="1">
      <c r="A17" s="293"/>
      <c r="B17" s="570"/>
      <c r="C17" s="571"/>
      <c r="D17" s="563"/>
      <c r="E17" s="563"/>
      <c r="F17" s="560"/>
      <c r="G17" s="567"/>
      <c r="H17" s="330"/>
    </row>
  </sheetData>
  <mergeCells count="1">
    <mergeCell ref="B2:C2"/>
  </mergeCells>
  <hyperlinks>
    <hyperlink r:id="rId1" ref="E6"/>
  </hyperlinks>
  <drawing r:id="rId2"/>
  <tableParts count="1">
    <tablePart r:id="rId4"/>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36.38"/>
    <col customWidth="1" min="5" max="5" width="75.63"/>
    <col customWidth="1" min="6" max="6" width="5.13"/>
  </cols>
  <sheetData>
    <row r="1" ht="6.0" customHeight="1">
      <c r="A1" s="1"/>
      <c r="B1" s="1"/>
      <c r="C1" s="1"/>
      <c r="D1" s="1"/>
      <c r="E1" s="1"/>
      <c r="F1" s="1"/>
    </row>
    <row r="2" ht="66.0" customHeight="1">
      <c r="A2" s="12"/>
      <c r="B2" s="52" t="s">
        <v>34</v>
      </c>
      <c r="C2" s="12"/>
      <c r="D2" s="12"/>
      <c r="E2" s="53"/>
      <c r="F2" s="12"/>
    </row>
    <row r="3" ht="12.0" customHeight="1">
      <c r="A3" s="12"/>
      <c r="B3" s="54"/>
      <c r="C3" s="54"/>
      <c r="D3" s="54"/>
      <c r="E3" s="54"/>
      <c r="F3" s="12"/>
    </row>
    <row r="4" ht="12.0" customHeight="1">
      <c r="A4" s="12"/>
      <c r="B4" s="12"/>
      <c r="C4" s="12"/>
      <c r="D4" s="12"/>
      <c r="E4" s="12"/>
      <c r="F4" s="12"/>
    </row>
    <row r="5" ht="21.0" customHeight="1">
      <c r="A5" s="49"/>
      <c r="B5" s="55" t="s">
        <v>35</v>
      </c>
      <c r="C5" s="56" t="s">
        <v>36</v>
      </c>
      <c r="D5" s="56" t="s">
        <v>37</v>
      </c>
      <c r="E5" s="57" t="s">
        <v>38</v>
      </c>
      <c r="F5" s="49"/>
    </row>
    <row r="6" ht="21.0" customHeight="1">
      <c r="A6" s="49"/>
      <c r="B6" s="58" t="s">
        <v>39</v>
      </c>
      <c r="C6" s="59">
        <v>36528.0</v>
      </c>
      <c r="D6" s="60" t="s">
        <v>40</v>
      </c>
      <c r="E6" s="61" t="s">
        <v>41</v>
      </c>
      <c r="F6" s="49"/>
    </row>
    <row r="7" ht="21.0" customHeight="1">
      <c r="A7" s="49"/>
      <c r="B7" s="62" t="s">
        <v>42</v>
      </c>
      <c r="C7" s="63" t="s">
        <v>43</v>
      </c>
      <c r="D7" s="64" t="s">
        <v>44</v>
      </c>
      <c r="E7" s="65" t="s">
        <v>45</v>
      </c>
      <c r="F7" s="49"/>
    </row>
    <row r="8" ht="21.0" customHeight="1">
      <c r="A8" s="49"/>
      <c r="B8" s="66" t="s">
        <v>46</v>
      </c>
      <c r="C8" s="59">
        <v>36530.0</v>
      </c>
      <c r="D8" s="60" t="s">
        <v>47</v>
      </c>
      <c r="E8" s="61"/>
      <c r="F8" s="49"/>
    </row>
    <row r="9" ht="21.0" customHeight="1">
      <c r="A9" s="49"/>
      <c r="B9" s="67" t="s">
        <v>48</v>
      </c>
      <c r="C9" s="68">
        <v>36531.0</v>
      </c>
      <c r="D9" s="69" t="s">
        <v>47</v>
      </c>
      <c r="E9" s="70"/>
      <c r="F9" s="49"/>
    </row>
    <row r="10" ht="21.0" customHeight="1">
      <c r="A10" s="49"/>
      <c r="B10" s="66" t="s">
        <v>49</v>
      </c>
      <c r="C10" s="59">
        <v>36532.0</v>
      </c>
      <c r="D10" s="60" t="s">
        <v>47</v>
      </c>
      <c r="E10" s="71"/>
      <c r="F10" s="49"/>
    </row>
    <row r="11" ht="21.0" customHeight="1">
      <c r="A11" s="49"/>
      <c r="B11" s="67" t="s">
        <v>50</v>
      </c>
      <c r="C11" s="68">
        <v>36533.0</v>
      </c>
      <c r="D11" s="64" t="s">
        <v>47</v>
      </c>
      <c r="E11" s="70"/>
      <c r="F11" s="49"/>
    </row>
    <row r="12" ht="21.0" customHeight="1">
      <c r="A12" s="49"/>
      <c r="B12" s="66" t="s">
        <v>51</v>
      </c>
      <c r="C12" s="72" t="s">
        <v>52</v>
      </c>
      <c r="D12" s="60" t="s">
        <v>47</v>
      </c>
      <c r="E12" s="71"/>
      <c r="F12" s="49"/>
    </row>
    <row r="13" ht="21.0" customHeight="1">
      <c r="A13" s="49"/>
      <c r="B13" s="67" t="s">
        <v>53</v>
      </c>
      <c r="C13" s="63"/>
      <c r="D13" s="64" t="s">
        <v>47</v>
      </c>
      <c r="E13" s="70"/>
      <c r="F13" s="49"/>
    </row>
    <row r="14" ht="21.0" customHeight="1">
      <c r="A14" s="49"/>
      <c r="B14" s="66"/>
      <c r="C14" s="73"/>
      <c r="D14" s="74"/>
      <c r="E14" s="71"/>
      <c r="F14" s="49"/>
    </row>
    <row r="15" ht="21.0" customHeight="1">
      <c r="A15" s="49"/>
      <c r="B15" s="67"/>
      <c r="C15" s="75"/>
      <c r="D15" s="69"/>
      <c r="E15" s="70"/>
      <c r="F15" s="49"/>
    </row>
    <row r="16" ht="21.0" customHeight="1">
      <c r="A16" s="49"/>
      <c r="B16" s="66"/>
      <c r="C16" s="73"/>
      <c r="D16" s="74"/>
      <c r="E16" s="71"/>
      <c r="F16" s="49"/>
    </row>
    <row r="17" ht="21.0" customHeight="1">
      <c r="A17" s="49"/>
      <c r="B17" s="62"/>
      <c r="C17" s="68"/>
      <c r="D17" s="69"/>
      <c r="E17" s="70"/>
      <c r="F17" s="49"/>
    </row>
    <row r="18" ht="21.0" customHeight="1">
      <c r="A18" s="49"/>
      <c r="B18" s="76"/>
      <c r="C18" s="73"/>
      <c r="D18" s="74"/>
      <c r="E18" s="71"/>
      <c r="F18" s="49"/>
    </row>
    <row r="19" ht="21.0" customHeight="1">
      <c r="A19" s="49"/>
      <c r="B19" s="67"/>
      <c r="C19" s="75"/>
      <c r="D19" s="69"/>
      <c r="E19" s="70"/>
      <c r="F19" s="49"/>
    </row>
    <row r="20" ht="21.0" customHeight="1">
      <c r="A20" s="49"/>
      <c r="B20" s="66"/>
      <c r="C20" s="73"/>
      <c r="D20" s="74"/>
      <c r="E20" s="71"/>
      <c r="F20" s="49"/>
    </row>
    <row r="21" ht="21.0" customHeight="1">
      <c r="A21" s="49"/>
      <c r="B21" s="62"/>
      <c r="C21" s="68"/>
      <c r="D21" s="69"/>
      <c r="E21" s="70"/>
      <c r="F21" s="49"/>
    </row>
    <row r="22" ht="21.0" customHeight="1">
      <c r="A22" s="49"/>
      <c r="B22" s="66"/>
      <c r="C22" s="73"/>
      <c r="D22" s="74"/>
      <c r="E22" s="71"/>
      <c r="F22" s="49"/>
    </row>
    <row r="23" ht="21.0" customHeight="1">
      <c r="A23" s="49"/>
      <c r="B23" s="67"/>
      <c r="C23" s="75"/>
      <c r="D23" s="69"/>
      <c r="E23" s="70"/>
      <c r="F23" s="49"/>
    </row>
    <row r="24" ht="21.0" customHeight="1">
      <c r="A24" s="49"/>
      <c r="B24" s="66"/>
      <c r="C24" s="73"/>
      <c r="D24" s="74"/>
      <c r="E24" s="71"/>
      <c r="F24" s="49"/>
    </row>
    <row r="25" ht="21.0" customHeight="1">
      <c r="A25" s="49"/>
      <c r="B25" s="62"/>
      <c r="C25" s="68"/>
      <c r="D25" s="69"/>
      <c r="E25" s="70"/>
      <c r="F25" s="49"/>
    </row>
    <row r="26" ht="21.0" customHeight="1">
      <c r="A26" s="49"/>
      <c r="B26" s="66"/>
      <c r="C26" s="73"/>
      <c r="D26" s="74"/>
      <c r="E26" s="71"/>
      <c r="F26" s="49"/>
    </row>
    <row r="27" ht="21.0" customHeight="1">
      <c r="A27" s="49"/>
      <c r="B27" s="67"/>
      <c r="C27" s="75"/>
      <c r="D27" s="69"/>
      <c r="E27" s="70"/>
      <c r="F27" s="49"/>
    </row>
    <row r="28" ht="21.0" customHeight="1">
      <c r="A28" s="49"/>
      <c r="B28" s="66"/>
      <c r="C28" s="73"/>
      <c r="D28" s="74"/>
      <c r="E28" s="71"/>
      <c r="F28" s="49"/>
    </row>
    <row r="29" ht="21.0" customHeight="1">
      <c r="A29" s="49"/>
      <c r="B29" s="62"/>
      <c r="C29" s="68"/>
      <c r="D29" s="69"/>
      <c r="E29" s="70"/>
      <c r="F29" s="49"/>
    </row>
    <row r="30" ht="21.0" customHeight="1">
      <c r="A30" s="49"/>
      <c r="B30" s="66"/>
      <c r="C30" s="73"/>
      <c r="D30" s="74"/>
      <c r="E30" s="71"/>
      <c r="F30" s="49"/>
    </row>
    <row r="31" ht="21.0" customHeight="1">
      <c r="A31" s="49"/>
      <c r="B31" s="67"/>
      <c r="C31" s="75"/>
      <c r="D31" s="69"/>
      <c r="E31" s="70"/>
      <c r="F31" s="49"/>
    </row>
    <row r="32" ht="21.0" customHeight="1">
      <c r="A32" s="49"/>
      <c r="B32" s="66"/>
      <c r="C32" s="73"/>
      <c r="D32" s="74"/>
      <c r="E32" s="71"/>
      <c r="F32" s="49"/>
    </row>
    <row r="33" ht="21.0" customHeight="1">
      <c r="A33" s="49"/>
      <c r="B33" s="62"/>
      <c r="C33" s="68"/>
      <c r="D33" s="69"/>
      <c r="E33" s="70"/>
      <c r="F33" s="49"/>
    </row>
    <row r="34" ht="21.0" customHeight="1">
      <c r="A34" s="49"/>
      <c r="B34" s="66"/>
      <c r="C34" s="73"/>
      <c r="D34" s="74"/>
      <c r="E34" s="71"/>
      <c r="F34" s="49"/>
    </row>
    <row r="35" ht="21.0" customHeight="1">
      <c r="A35" s="49"/>
      <c r="B35" s="67"/>
      <c r="C35" s="75"/>
      <c r="D35" s="69"/>
      <c r="E35" s="70"/>
      <c r="F35" s="49"/>
    </row>
    <row r="36" ht="21.0" customHeight="1">
      <c r="A36" s="49"/>
      <c r="B36" s="66"/>
      <c r="C36" s="73"/>
      <c r="D36" s="74"/>
      <c r="E36" s="71"/>
      <c r="F36" s="49"/>
    </row>
    <row r="37" ht="21.0" customHeight="1">
      <c r="A37" s="49"/>
      <c r="B37" s="62"/>
      <c r="C37" s="68"/>
      <c r="D37" s="69"/>
      <c r="E37" s="70"/>
      <c r="F37" s="49"/>
    </row>
    <row r="38" ht="21.0" customHeight="1">
      <c r="A38" s="49"/>
      <c r="B38" s="66"/>
      <c r="C38" s="73"/>
      <c r="D38" s="74"/>
      <c r="E38" s="71"/>
      <c r="F38" s="49"/>
    </row>
    <row r="39" ht="21.0" customHeight="1">
      <c r="A39" s="49"/>
      <c r="B39" s="67"/>
      <c r="C39" s="75"/>
      <c r="D39" s="69"/>
      <c r="E39" s="70"/>
      <c r="F39" s="49"/>
    </row>
    <row r="40" ht="21.0" customHeight="1">
      <c r="A40" s="49"/>
      <c r="B40" s="66"/>
      <c r="C40" s="73"/>
      <c r="D40" s="74"/>
      <c r="E40" s="71"/>
      <c r="F40" s="49"/>
    </row>
    <row r="41" ht="21.0" customHeight="1">
      <c r="A41" s="49"/>
      <c r="B41" s="62"/>
      <c r="C41" s="68"/>
      <c r="D41" s="69"/>
      <c r="E41" s="70"/>
      <c r="F41" s="49"/>
    </row>
    <row r="42" ht="21.0" customHeight="1">
      <c r="A42" s="49"/>
      <c r="B42" s="66"/>
      <c r="C42" s="73"/>
      <c r="D42" s="74"/>
      <c r="E42" s="71"/>
      <c r="F42" s="49"/>
    </row>
    <row r="43" ht="21.0" customHeight="1">
      <c r="A43" s="49"/>
      <c r="B43" s="67"/>
      <c r="C43" s="75"/>
      <c r="D43" s="69"/>
      <c r="E43" s="70"/>
      <c r="F43" s="49"/>
    </row>
    <row r="44" ht="21.0" customHeight="1">
      <c r="A44" s="49"/>
      <c r="B44" s="66"/>
      <c r="C44" s="73"/>
      <c r="D44" s="74"/>
      <c r="E44" s="71"/>
      <c r="F44" s="49"/>
    </row>
    <row r="45" ht="21.0" customHeight="1">
      <c r="A45" s="49"/>
      <c r="B45" s="62"/>
      <c r="C45" s="68"/>
      <c r="D45" s="69"/>
      <c r="E45" s="70"/>
      <c r="F45" s="49"/>
    </row>
    <row r="46" ht="21.0" customHeight="1">
      <c r="A46" s="49"/>
      <c r="B46" s="66"/>
      <c r="C46" s="73"/>
      <c r="D46" s="74"/>
      <c r="E46" s="71"/>
      <c r="F46" s="49"/>
    </row>
    <row r="47" ht="21.0" customHeight="1">
      <c r="A47" s="49"/>
      <c r="B47" s="67"/>
      <c r="C47" s="75"/>
      <c r="D47" s="69"/>
      <c r="E47" s="70"/>
      <c r="F47" s="49"/>
    </row>
    <row r="48" ht="21.0" customHeight="1">
      <c r="A48" s="49"/>
      <c r="B48" s="66"/>
      <c r="C48" s="73"/>
      <c r="D48" s="74"/>
      <c r="E48" s="71"/>
      <c r="F48" s="49"/>
    </row>
    <row r="49" ht="21.0" customHeight="1">
      <c r="A49" s="49"/>
      <c r="B49" s="62"/>
      <c r="C49" s="68"/>
      <c r="D49" s="69"/>
      <c r="E49" s="70"/>
      <c r="F49" s="49"/>
    </row>
    <row r="50" ht="21.0" hidden="1" customHeight="1">
      <c r="A50" s="49"/>
      <c r="B50" s="77"/>
      <c r="C50" s="78"/>
      <c r="D50" s="79"/>
      <c r="E50" s="80"/>
      <c r="F50" s="49"/>
    </row>
  </sheetData>
  <autoFilter ref="$B$5:$E$50">
    <sortState ref="B5:E50">
      <sortCondition ref="D5:D50"/>
      <sortCondition ref="C5:C50"/>
    </sortState>
  </autoFilter>
  <dataValidations>
    <dataValidation type="list" allowBlank="1" sqref="D6:D50">
      <formula1>"Done,Late,In progress,Not started"</formula1>
    </dataValidation>
  </dataValidation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3.25"/>
    <col customWidth="1" min="3" max="3" width="11.75"/>
    <col customWidth="1" min="4" max="4" width="13.75"/>
    <col customWidth="1" min="5" max="5" width="13.25"/>
    <col customWidth="1" min="6" max="6" width="12.38"/>
    <col customWidth="1" min="7" max="7" width="5.63"/>
    <col customWidth="1" min="8" max="8" width="1.13"/>
    <col customWidth="1" min="9" max="9" width="31.88"/>
    <col customWidth="1" min="10" max="10" width="5.13"/>
  </cols>
  <sheetData>
    <row r="1" ht="6.0" customHeight="1">
      <c r="A1" s="206"/>
    </row>
    <row r="2" ht="66.0" customHeight="1">
      <c r="A2" s="45"/>
      <c r="B2" s="207" t="s">
        <v>28</v>
      </c>
      <c r="E2" s="286" t="s">
        <v>252</v>
      </c>
      <c r="J2" s="45"/>
    </row>
    <row r="3" ht="12.0" customHeight="1">
      <c r="A3" s="45"/>
      <c r="B3" s="45"/>
      <c r="C3" s="45"/>
      <c r="D3" s="45"/>
      <c r="E3" s="45"/>
      <c r="F3" s="45"/>
      <c r="G3" s="45"/>
      <c r="H3" s="45"/>
      <c r="I3" s="45"/>
      <c r="J3" s="45"/>
    </row>
    <row r="4" ht="12.0" customHeight="1">
      <c r="A4" s="217"/>
      <c r="B4" s="370"/>
      <c r="C4" s="370"/>
      <c r="D4" s="370"/>
      <c r="E4" s="370"/>
      <c r="F4" s="370"/>
      <c r="G4" s="370"/>
      <c r="H4" s="370"/>
      <c r="I4" s="370"/>
      <c r="J4" s="217"/>
    </row>
    <row r="5" ht="24.0" customHeight="1">
      <c r="A5" s="372"/>
      <c r="B5" s="572" t="s">
        <v>55</v>
      </c>
      <c r="C5" s="572" t="s">
        <v>169</v>
      </c>
      <c r="D5" s="572" t="s">
        <v>58</v>
      </c>
      <c r="E5" s="572" t="s">
        <v>59</v>
      </c>
      <c r="F5" s="573" t="s">
        <v>253</v>
      </c>
      <c r="G5" s="573" t="s">
        <v>254</v>
      </c>
      <c r="H5" s="573"/>
      <c r="I5" s="574" t="s">
        <v>38</v>
      </c>
      <c r="J5" s="372"/>
    </row>
    <row r="6" ht="12.0" customHeight="1">
      <c r="A6" s="293"/>
      <c r="B6" s="575"/>
      <c r="C6" s="576"/>
      <c r="D6" s="577"/>
      <c r="E6" s="578"/>
      <c r="F6" s="579"/>
      <c r="G6" s="580"/>
      <c r="H6" s="581"/>
      <c r="I6" s="582"/>
      <c r="J6" s="303"/>
    </row>
    <row r="7" ht="21.0" customHeight="1">
      <c r="A7" s="304"/>
      <c r="B7" s="305" t="s">
        <v>255</v>
      </c>
      <c r="C7" s="583"/>
      <c r="D7" s="306"/>
      <c r="E7" s="306"/>
      <c r="F7" s="311"/>
      <c r="G7" s="584"/>
      <c r="H7" s="585"/>
      <c r="I7" s="586"/>
      <c r="J7" s="313"/>
    </row>
    <row r="8" ht="21.0" customHeight="1">
      <c r="A8" s="293"/>
      <c r="B8" s="575" t="s">
        <v>256</v>
      </c>
      <c r="C8" s="576" t="s">
        <v>63</v>
      </c>
      <c r="D8" s="577" t="s">
        <v>64</v>
      </c>
      <c r="E8" s="587" t="s">
        <v>65</v>
      </c>
      <c r="F8" s="588">
        <v>0.0</v>
      </c>
      <c r="G8" s="580">
        <v>0.0</v>
      </c>
      <c r="H8" s="581"/>
      <c r="I8" s="582"/>
      <c r="J8" s="303"/>
    </row>
    <row r="9" ht="21.0" customHeight="1">
      <c r="A9" s="293"/>
      <c r="B9" s="575"/>
      <c r="C9" s="576"/>
      <c r="D9" s="577"/>
      <c r="E9" s="51"/>
      <c r="F9" s="588"/>
      <c r="G9" s="580"/>
      <c r="H9" s="581"/>
      <c r="I9" s="589"/>
      <c r="J9" s="303"/>
    </row>
    <row r="10" ht="21.0" customHeight="1">
      <c r="A10" s="293"/>
      <c r="B10" s="575"/>
      <c r="C10" s="590"/>
      <c r="D10" s="51"/>
      <c r="E10" s="51"/>
      <c r="F10" s="491"/>
      <c r="G10" s="591"/>
      <c r="H10" s="592"/>
      <c r="I10" s="589"/>
      <c r="J10" s="303"/>
    </row>
    <row r="11" ht="21.0" customHeight="1">
      <c r="A11" s="293"/>
      <c r="B11" s="575"/>
      <c r="C11" s="590"/>
      <c r="D11" s="51"/>
      <c r="E11" s="51"/>
      <c r="F11" s="491"/>
      <c r="G11" s="591"/>
      <c r="H11" s="592"/>
      <c r="I11" s="589"/>
      <c r="J11" s="303"/>
    </row>
    <row r="12" ht="21.0" customHeight="1">
      <c r="A12" s="304"/>
      <c r="B12" s="305" t="s">
        <v>257</v>
      </c>
      <c r="C12" s="583"/>
      <c r="D12" s="304"/>
      <c r="E12" s="304"/>
      <c r="F12" s="593"/>
      <c r="G12" s="309"/>
      <c r="H12" s="594"/>
      <c r="I12" s="595"/>
      <c r="J12" s="313"/>
    </row>
    <row r="13" ht="21.0" customHeight="1">
      <c r="A13" s="293"/>
      <c r="B13" s="575" t="s">
        <v>258</v>
      </c>
      <c r="C13" s="576" t="s">
        <v>63</v>
      </c>
      <c r="D13" s="577" t="s">
        <v>64</v>
      </c>
      <c r="E13" s="587" t="s">
        <v>65</v>
      </c>
      <c r="F13" s="588">
        <v>0.0</v>
      </c>
      <c r="G13" s="580">
        <v>0.0</v>
      </c>
      <c r="H13" s="581"/>
      <c r="I13" s="589"/>
      <c r="J13" s="303"/>
    </row>
    <row r="14" ht="21.0" customHeight="1">
      <c r="A14" s="293"/>
      <c r="B14" s="575"/>
      <c r="C14" s="576"/>
      <c r="D14" s="577"/>
      <c r="E14" s="577"/>
      <c r="F14" s="588"/>
      <c r="G14" s="580"/>
      <c r="H14" s="581"/>
      <c r="I14" s="589"/>
      <c r="J14" s="303"/>
    </row>
    <row r="15" ht="21.0" customHeight="1">
      <c r="A15" s="293"/>
      <c r="B15" s="484"/>
      <c r="C15" s="596"/>
      <c r="D15" s="51"/>
      <c r="E15" s="51"/>
      <c r="F15" s="491"/>
      <c r="G15" s="591"/>
      <c r="H15" s="592"/>
      <c r="I15" s="589"/>
      <c r="J15" s="303"/>
    </row>
    <row r="16" ht="21.0" customHeight="1">
      <c r="A16" s="293"/>
      <c r="B16" s="484"/>
      <c r="C16" s="596"/>
      <c r="D16" s="51"/>
      <c r="E16" s="51"/>
      <c r="F16" s="491"/>
      <c r="G16" s="591"/>
      <c r="H16" s="592"/>
      <c r="I16" s="589"/>
      <c r="J16" s="303"/>
    </row>
    <row r="17" ht="21.0" customHeight="1">
      <c r="A17" s="293"/>
      <c r="B17" s="484"/>
      <c r="C17" s="596"/>
      <c r="D17" s="51"/>
      <c r="E17" s="51"/>
      <c r="F17" s="491"/>
      <c r="G17" s="591"/>
      <c r="H17" s="592"/>
      <c r="I17" s="589"/>
      <c r="J17" s="303"/>
    </row>
  </sheetData>
  <mergeCells count="3">
    <mergeCell ref="A1:J1"/>
    <mergeCell ref="B2:D2"/>
    <mergeCell ref="E2:I2"/>
  </mergeCells>
  <hyperlinks>
    <hyperlink r:id="rId1" ref="E8"/>
    <hyperlink r:id="rId2" ref="E13"/>
  </hyperlinks>
  <drawing r:id="rId3"/>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24.25"/>
    <col customWidth="1" min="3" max="3" width="18.38"/>
    <col customWidth="1" min="4" max="4" width="13.0"/>
    <col customWidth="1" min="5" max="5" width="31.88"/>
    <col customWidth="1" min="6" max="6" width="5.13"/>
  </cols>
  <sheetData>
    <row r="1" ht="6.0" customHeight="1">
      <c r="A1" s="206"/>
    </row>
    <row r="2" ht="66.0" customHeight="1">
      <c r="A2" s="45"/>
      <c r="B2" s="207" t="s">
        <v>31</v>
      </c>
      <c r="C2" s="395"/>
      <c r="D2" s="286" t="s">
        <v>259</v>
      </c>
      <c r="F2" s="45"/>
    </row>
    <row r="3" ht="12.0" customHeight="1">
      <c r="A3" s="45"/>
      <c r="B3" s="368"/>
      <c r="C3" s="368"/>
      <c r="D3" s="368"/>
      <c r="E3" s="368"/>
      <c r="F3" s="45"/>
    </row>
    <row r="4" ht="12.0" customHeight="1">
      <c r="A4" s="217"/>
      <c r="B4" s="370"/>
      <c r="C4" s="370"/>
      <c r="D4" s="370"/>
      <c r="E4" s="370"/>
      <c r="F4" s="217"/>
    </row>
    <row r="5" ht="24.0" customHeight="1">
      <c r="A5" s="338"/>
      <c r="B5" s="305"/>
      <c r="C5" s="305" t="s">
        <v>260</v>
      </c>
      <c r="D5" s="305" t="s">
        <v>261</v>
      </c>
      <c r="E5" s="339" t="s">
        <v>38</v>
      </c>
      <c r="F5" s="338"/>
    </row>
    <row r="6" ht="21.0" customHeight="1">
      <c r="A6" s="293"/>
      <c r="B6" s="597" t="s">
        <v>76</v>
      </c>
      <c r="C6" s="403" t="s">
        <v>262</v>
      </c>
      <c r="D6" s="556"/>
      <c r="E6" s="408"/>
      <c r="F6" s="330"/>
    </row>
    <row r="7" ht="21.0" customHeight="1">
      <c r="A7" s="293"/>
      <c r="B7" s="598"/>
      <c r="C7" s="410"/>
      <c r="D7" s="559"/>
      <c r="E7" s="415"/>
      <c r="F7" s="330"/>
    </row>
    <row r="8" ht="21.0" customHeight="1">
      <c r="A8" s="293"/>
      <c r="B8" s="599"/>
      <c r="C8" s="403"/>
      <c r="D8" s="556"/>
      <c r="E8" s="408"/>
      <c r="F8" s="330"/>
    </row>
    <row r="9" ht="21.0" customHeight="1">
      <c r="A9" s="293"/>
      <c r="B9" s="598"/>
      <c r="C9" s="410"/>
      <c r="D9" s="559"/>
      <c r="E9" s="415"/>
      <c r="F9" s="330"/>
    </row>
    <row r="10" ht="21.0" customHeight="1">
      <c r="A10" s="293"/>
      <c r="B10" s="599"/>
      <c r="C10" s="403"/>
      <c r="D10" s="556"/>
      <c r="E10" s="408"/>
      <c r="F10" s="330"/>
    </row>
    <row r="11" ht="21.0" customHeight="1">
      <c r="A11" s="293"/>
      <c r="B11" s="598"/>
      <c r="C11" s="410"/>
      <c r="D11" s="559"/>
      <c r="E11" s="415"/>
      <c r="F11" s="330"/>
    </row>
    <row r="12" ht="21.0" customHeight="1">
      <c r="A12" s="293"/>
      <c r="B12" s="599"/>
      <c r="C12" s="403"/>
      <c r="D12" s="556"/>
      <c r="E12" s="408"/>
      <c r="F12" s="330"/>
    </row>
    <row r="13" ht="21.0" customHeight="1">
      <c r="A13" s="293"/>
      <c r="B13" s="598"/>
      <c r="C13" s="410"/>
      <c r="D13" s="559"/>
      <c r="E13" s="415"/>
      <c r="F13" s="330"/>
    </row>
    <row r="14" ht="21.0" customHeight="1">
      <c r="A14" s="293"/>
      <c r="B14" s="599"/>
      <c r="C14" s="403"/>
      <c r="D14" s="556"/>
      <c r="E14" s="408"/>
      <c r="F14" s="330"/>
    </row>
    <row r="15" ht="21.0" customHeight="1">
      <c r="A15" s="293"/>
      <c r="B15" s="598"/>
      <c r="C15" s="410"/>
      <c r="D15" s="559"/>
      <c r="E15" s="415"/>
      <c r="F15" s="330"/>
    </row>
    <row r="16" ht="21.0" customHeight="1">
      <c r="A16" s="293"/>
      <c r="B16" s="599"/>
      <c r="C16" s="403"/>
      <c r="D16" s="556"/>
      <c r="E16" s="408"/>
      <c r="F16" s="330"/>
    </row>
    <row r="17" ht="21.0" customHeight="1">
      <c r="A17" s="293"/>
      <c r="B17" s="598"/>
      <c r="C17" s="410"/>
      <c r="D17" s="559"/>
      <c r="E17" s="415"/>
      <c r="F17" s="330"/>
    </row>
    <row r="18" ht="21.0" customHeight="1">
      <c r="A18" s="293"/>
      <c r="B18" s="599"/>
      <c r="C18" s="403"/>
      <c r="D18" s="556"/>
      <c r="E18" s="408"/>
      <c r="F18" s="330"/>
    </row>
    <row r="19" ht="21.0" customHeight="1">
      <c r="A19" s="293"/>
      <c r="B19" s="598"/>
      <c r="C19" s="410"/>
      <c r="D19" s="559"/>
      <c r="E19" s="415"/>
      <c r="F19" s="330"/>
    </row>
    <row r="20" ht="21.0" customHeight="1">
      <c r="A20" s="293"/>
      <c r="B20" s="599" t="s">
        <v>77</v>
      </c>
      <c r="C20" s="403"/>
      <c r="D20" s="556"/>
      <c r="E20" s="408"/>
      <c r="F20" s="330"/>
    </row>
    <row r="21" ht="21.0" customHeight="1">
      <c r="A21" s="293"/>
      <c r="B21" s="598"/>
      <c r="C21" s="410"/>
      <c r="D21" s="559"/>
      <c r="E21" s="415"/>
      <c r="F21" s="330"/>
    </row>
    <row r="22" ht="21.0" customHeight="1">
      <c r="A22" s="293"/>
      <c r="B22" s="599"/>
      <c r="C22" s="403"/>
      <c r="D22" s="556"/>
      <c r="E22" s="408"/>
      <c r="F22" s="330"/>
    </row>
    <row r="23" ht="21.0" customHeight="1">
      <c r="A23" s="293"/>
      <c r="B23" s="598"/>
      <c r="C23" s="410"/>
      <c r="D23" s="559"/>
      <c r="E23" s="415"/>
      <c r="F23" s="330"/>
    </row>
    <row r="24" ht="21.0" customHeight="1">
      <c r="A24" s="293"/>
      <c r="B24" s="599"/>
      <c r="C24" s="403"/>
      <c r="D24" s="556"/>
      <c r="E24" s="408"/>
      <c r="F24" s="330"/>
    </row>
    <row r="25" ht="21.0" customHeight="1">
      <c r="A25" s="293"/>
      <c r="B25" s="598"/>
      <c r="C25" s="410"/>
      <c r="D25" s="559"/>
      <c r="E25" s="415"/>
      <c r="F25" s="330"/>
    </row>
    <row r="26" ht="21.0" customHeight="1">
      <c r="A26" s="293"/>
      <c r="B26" s="599"/>
      <c r="C26" s="403"/>
      <c r="D26" s="556"/>
      <c r="E26" s="408"/>
      <c r="F26" s="330"/>
    </row>
    <row r="27" ht="21.0" customHeight="1">
      <c r="A27" s="293"/>
      <c r="B27" s="598"/>
      <c r="C27" s="410"/>
      <c r="D27" s="559"/>
      <c r="E27" s="415"/>
      <c r="F27" s="330"/>
    </row>
    <row r="28" ht="21.0" customHeight="1">
      <c r="A28" s="293"/>
      <c r="B28" s="599"/>
      <c r="C28" s="403"/>
      <c r="D28" s="556"/>
      <c r="E28" s="408"/>
      <c r="F28" s="330"/>
    </row>
    <row r="29" ht="21.0" customHeight="1">
      <c r="A29" s="293"/>
      <c r="B29" s="598"/>
      <c r="C29" s="410"/>
      <c r="D29" s="559"/>
      <c r="E29" s="415"/>
      <c r="F29" s="330"/>
    </row>
    <row r="30" ht="21.0" customHeight="1">
      <c r="A30" s="293"/>
      <c r="B30" s="599"/>
      <c r="C30" s="403"/>
      <c r="D30" s="556"/>
      <c r="E30" s="408"/>
      <c r="F30" s="330"/>
    </row>
    <row r="31" ht="21.0" customHeight="1">
      <c r="A31" s="293"/>
      <c r="B31" s="598"/>
      <c r="C31" s="410"/>
      <c r="D31" s="559"/>
      <c r="E31" s="415"/>
      <c r="F31" s="330"/>
    </row>
    <row r="32" ht="21.0" customHeight="1">
      <c r="A32" s="293"/>
      <c r="B32" s="599"/>
      <c r="C32" s="403"/>
      <c r="D32" s="556"/>
      <c r="E32" s="408"/>
      <c r="F32" s="330"/>
    </row>
    <row r="33" ht="21.0" customHeight="1">
      <c r="A33" s="293"/>
      <c r="B33" s="598"/>
      <c r="C33" s="410"/>
      <c r="D33" s="559"/>
      <c r="E33" s="415"/>
      <c r="F33" s="330"/>
    </row>
    <row r="34" ht="21.0" customHeight="1">
      <c r="A34" s="293"/>
      <c r="B34" s="599"/>
      <c r="C34" s="403"/>
      <c r="D34" s="556"/>
      <c r="E34" s="408"/>
      <c r="F34" s="330"/>
    </row>
    <row r="35" ht="21.0" customHeight="1">
      <c r="A35" s="293"/>
      <c r="B35" s="598"/>
      <c r="C35" s="410"/>
      <c r="D35" s="559"/>
      <c r="E35" s="415"/>
      <c r="F35" s="330"/>
    </row>
    <row r="36" ht="21.0" customHeight="1">
      <c r="A36" s="293"/>
      <c r="B36" s="599"/>
      <c r="C36" s="403"/>
      <c r="D36" s="556"/>
      <c r="E36" s="408"/>
      <c r="F36" s="330"/>
    </row>
    <row r="37" ht="21.0" customHeight="1">
      <c r="A37" s="293"/>
      <c r="B37" s="598"/>
      <c r="C37" s="410"/>
      <c r="D37" s="559"/>
      <c r="E37" s="415"/>
      <c r="F37" s="330"/>
    </row>
    <row r="38" ht="21.0" customHeight="1">
      <c r="A38" s="293"/>
      <c r="B38" s="599"/>
      <c r="C38" s="403"/>
      <c r="D38" s="556"/>
      <c r="E38" s="408"/>
      <c r="F38" s="330"/>
    </row>
    <row r="39" ht="21.0" customHeight="1">
      <c r="A39" s="293"/>
      <c r="B39" s="598"/>
      <c r="C39" s="410"/>
      <c r="D39" s="559"/>
      <c r="E39" s="415"/>
      <c r="F39" s="330"/>
    </row>
    <row r="40" ht="21.0" customHeight="1">
      <c r="A40" s="293"/>
      <c r="B40" s="599"/>
      <c r="C40" s="403"/>
      <c r="D40" s="556"/>
      <c r="E40" s="408"/>
      <c r="F40" s="330"/>
    </row>
    <row r="41" ht="21.0" customHeight="1">
      <c r="A41" s="293"/>
      <c r="B41" s="598"/>
      <c r="C41" s="410"/>
      <c r="D41" s="559"/>
      <c r="E41" s="415"/>
      <c r="F41" s="330"/>
    </row>
    <row r="42" ht="21.0" customHeight="1">
      <c r="A42" s="293"/>
      <c r="B42" s="599"/>
      <c r="C42" s="403"/>
      <c r="D42" s="556"/>
      <c r="E42" s="408"/>
      <c r="F42" s="330"/>
    </row>
    <row r="43" ht="21.0" customHeight="1">
      <c r="A43" s="293"/>
      <c r="B43" s="598"/>
      <c r="C43" s="410"/>
      <c r="D43" s="559"/>
      <c r="E43" s="415"/>
      <c r="F43" s="330"/>
    </row>
    <row r="44" ht="21.0" customHeight="1">
      <c r="A44" s="293"/>
      <c r="B44" s="599"/>
      <c r="C44" s="403"/>
      <c r="D44" s="556"/>
      <c r="E44" s="408"/>
      <c r="F44" s="330"/>
    </row>
    <row r="45" ht="21.0" customHeight="1">
      <c r="A45" s="293"/>
      <c r="B45" s="598"/>
      <c r="C45" s="410"/>
      <c r="D45" s="559"/>
      <c r="E45" s="415"/>
      <c r="F45" s="330"/>
    </row>
    <row r="46" ht="21.0" customHeight="1">
      <c r="A46" s="293"/>
      <c r="B46" s="599"/>
      <c r="C46" s="403"/>
      <c r="D46" s="556"/>
      <c r="E46" s="408"/>
      <c r="F46" s="330"/>
    </row>
    <row r="47" ht="21.0" customHeight="1">
      <c r="A47" s="293"/>
      <c r="B47" s="598"/>
      <c r="C47" s="410"/>
      <c r="D47" s="559"/>
      <c r="E47" s="415"/>
      <c r="F47" s="330"/>
    </row>
    <row r="48" ht="21.0" customHeight="1">
      <c r="A48" s="293"/>
      <c r="B48" s="600"/>
      <c r="C48" s="596"/>
      <c r="D48" s="51"/>
      <c r="E48" s="493"/>
      <c r="F48" s="330"/>
    </row>
  </sheetData>
  <mergeCells count="2">
    <mergeCell ref="A1:F1"/>
    <mergeCell ref="D2:E2"/>
  </mergeCells>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3" width="17.63"/>
    <col customWidth="1" min="4" max="4" width="13.38"/>
    <col customWidth="1" min="5" max="5" width="20.38"/>
    <col customWidth="1" min="6" max="6" width="14.63"/>
    <col customWidth="1" min="7" max="7" width="7.13"/>
    <col customWidth="1" min="8" max="8" width="27.0"/>
    <col customWidth="1" min="9" max="9" width="5.13"/>
  </cols>
  <sheetData>
    <row r="1" ht="6.0" customHeight="1">
      <c r="A1" s="81"/>
      <c r="B1" s="81"/>
      <c r="C1" s="81"/>
      <c r="D1" s="81"/>
      <c r="E1" s="81"/>
      <c r="F1" s="81"/>
      <c r="G1" s="81"/>
      <c r="H1" s="81"/>
      <c r="I1" s="81"/>
    </row>
    <row r="2" ht="66.0" customHeight="1">
      <c r="A2" s="12"/>
      <c r="B2" s="52" t="s">
        <v>7</v>
      </c>
      <c r="C2" s="82"/>
      <c r="D2" s="83" t="s">
        <v>54</v>
      </c>
      <c r="I2" s="12"/>
    </row>
    <row r="3" ht="12.0" customHeight="1">
      <c r="A3" s="49"/>
      <c r="B3" s="84"/>
      <c r="C3" s="84"/>
      <c r="D3" s="84"/>
      <c r="E3" s="84"/>
      <c r="F3" s="84"/>
      <c r="G3" s="84"/>
      <c r="H3" s="84"/>
      <c r="I3" s="49"/>
    </row>
    <row r="4" ht="12.0" customHeight="1">
      <c r="A4" s="49"/>
      <c r="B4" s="49"/>
      <c r="C4" s="49"/>
      <c r="D4" s="49"/>
      <c r="E4" s="49"/>
      <c r="F4" s="49"/>
      <c r="G4" s="49"/>
      <c r="H4" s="49"/>
      <c r="I4" s="49"/>
    </row>
    <row r="5" ht="21.0" customHeight="1">
      <c r="A5" s="85"/>
      <c r="B5" s="86" t="s">
        <v>55</v>
      </c>
      <c r="C5" s="86" t="s">
        <v>56</v>
      </c>
      <c r="D5" s="86" t="s">
        <v>57</v>
      </c>
      <c r="E5" s="86" t="s">
        <v>58</v>
      </c>
      <c r="F5" s="86" t="s">
        <v>59</v>
      </c>
      <c r="G5" s="87" t="s">
        <v>60</v>
      </c>
      <c r="H5" s="86" t="s">
        <v>38</v>
      </c>
      <c r="I5" s="85"/>
    </row>
    <row r="6" ht="21.0" customHeight="1">
      <c r="A6" s="88"/>
      <c r="B6" s="89" t="s">
        <v>61</v>
      </c>
      <c r="C6" s="90" t="s">
        <v>62</v>
      </c>
      <c r="D6" s="91" t="s">
        <v>63</v>
      </c>
      <c r="E6" s="91" t="s">
        <v>64</v>
      </c>
      <c r="F6" s="92" t="s">
        <v>65</v>
      </c>
      <c r="G6" s="93">
        <v>0.0</v>
      </c>
      <c r="H6" s="94"/>
      <c r="I6" s="49"/>
    </row>
    <row r="7" ht="21.0" customHeight="1">
      <c r="A7" s="88"/>
      <c r="B7" s="95"/>
      <c r="C7" s="96"/>
      <c r="D7" s="97"/>
      <c r="E7" s="98"/>
      <c r="F7" s="97"/>
      <c r="G7" s="99"/>
      <c r="H7" s="100"/>
      <c r="I7" s="49"/>
    </row>
    <row r="8" ht="21.0" customHeight="1">
      <c r="A8" s="88"/>
      <c r="B8" s="89"/>
      <c r="C8" s="90"/>
      <c r="D8" s="101"/>
      <c r="E8" s="102"/>
      <c r="F8" s="101"/>
      <c r="G8" s="93"/>
      <c r="H8" s="94"/>
      <c r="I8" s="49"/>
    </row>
    <row r="9" ht="21.0" customHeight="1">
      <c r="A9" s="49"/>
      <c r="B9" s="95"/>
      <c r="C9" s="103"/>
      <c r="D9" s="97"/>
      <c r="E9" s="97"/>
      <c r="F9" s="97"/>
      <c r="G9" s="104"/>
      <c r="H9" s="100"/>
      <c r="I9" s="49"/>
    </row>
    <row r="10" ht="21.0" customHeight="1">
      <c r="A10" s="49"/>
      <c r="B10" s="89"/>
      <c r="C10" s="105"/>
      <c r="D10" s="101"/>
      <c r="E10" s="101"/>
      <c r="F10" s="101"/>
      <c r="G10" s="106"/>
      <c r="H10" s="94"/>
      <c r="I10" s="49"/>
    </row>
    <row r="11" ht="21.0" customHeight="1">
      <c r="A11" s="49"/>
      <c r="B11" s="95"/>
      <c r="C11" s="103"/>
      <c r="D11" s="97"/>
      <c r="E11" s="97"/>
      <c r="F11" s="97"/>
      <c r="G11" s="104"/>
      <c r="H11" s="100"/>
      <c r="I11" s="49"/>
    </row>
    <row r="12" ht="21.0" customHeight="1">
      <c r="A12" s="49"/>
      <c r="B12" s="89"/>
      <c r="C12" s="105"/>
      <c r="D12" s="101"/>
      <c r="E12" s="102"/>
      <c r="F12" s="101"/>
      <c r="G12" s="93"/>
      <c r="H12" s="94"/>
      <c r="I12" s="49"/>
    </row>
    <row r="13" ht="21.0" customHeight="1">
      <c r="A13" s="49"/>
      <c r="B13" s="95"/>
      <c r="C13" s="103"/>
      <c r="D13" s="97"/>
      <c r="E13" s="97"/>
      <c r="F13" s="97"/>
      <c r="G13" s="104"/>
      <c r="H13" s="100"/>
      <c r="I13" s="49"/>
    </row>
    <row r="14" ht="21.0" customHeight="1">
      <c r="A14" s="49"/>
      <c r="B14" s="89"/>
      <c r="C14" s="105"/>
      <c r="D14" s="101"/>
      <c r="E14" s="101"/>
      <c r="F14" s="101"/>
      <c r="G14" s="106"/>
      <c r="H14" s="94"/>
      <c r="I14" s="49"/>
    </row>
    <row r="15" ht="21.0" customHeight="1">
      <c r="A15" s="49"/>
      <c r="B15" s="95"/>
      <c r="C15" s="103"/>
      <c r="D15" s="97"/>
      <c r="E15" s="97"/>
      <c r="F15" s="97"/>
      <c r="G15" s="104"/>
      <c r="H15" s="100"/>
      <c r="I15" s="49"/>
    </row>
    <row r="16" ht="21.0" customHeight="1">
      <c r="A16" s="49"/>
      <c r="B16" s="89"/>
      <c r="C16" s="105"/>
      <c r="D16" s="101"/>
      <c r="E16" s="101"/>
      <c r="F16" s="101"/>
      <c r="G16" s="106"/>
      <c r="H16" s="94"/>
      <c r="I16" s="49"/>
    </row>
    <row r="17" ht="21.0" customHeight="1">
      <c r="A17" s="88"/>
      <c r="B17" s="95"/>
      <c r="C17" s="96"/>
      <c r="D17" s="97"/>
      <c r="E17" s="98"/>
      <c r="F17" s="97"/>
      <c r="G17" s="99"/>
      <c r="H17" s="100"/>
      <c r="I17" s="49"/>
    </row>
    <row r="18" ht="21.0" customHeight="1">
      <c r="A18" s="49"/>
      <c r="B18" s="89"/>
      <c r="C18" s="90"/>
      <c r="D18" s="91"/>
      <c r="E18" s="91"/>
      <c r="F18" s="107"/>
      <c r="G18" s="93"/>
      <c r="H18" s="94"/>
      <c r="I18" s="49"/>
    </row>
    <row r="19" ht="21.0" customHeight="1">
      <c r="A19" s="49"/>
      <c r="B19" s="95"/>
      <c r="C19" s="96"/>
      <c r="D19" s="97"/>
      <c r="E19" s="98"/>
      <c r="F19" s="97"/>
      <c r="G19" s="99"/>
      <c r="H19" s="100"/>
      <c r="I19" s="49"/>
    </row>
    <row r="20" ht="21.0" customHeight="1">
      <c r="A20" s="49"/>
      <c r="B20" s="89"/>
      <c r="C20" s="90"/>
      <c r="D20" s="101"/>
      <c r="E20" s="102"/>
      <c r="F20" s="101"/>
      <c r="G20" s="93"/>
      <c r="H20" s="94"/>
      <c r="I20" s="49"/>
    </row>
    <row r="21" ht="21.0" customHeight="1">
      <c r="A21" s="49"/>
      <c r="B21" s="95"/>
      <c r="C21" s="103"/>
      <c r="D21" s="97"/>
      <c r="E21" s="97"/>
      <c r="F21" s="97"/>
      <c r="G21" s="104"/>
      <c r="H21" s="100"/>
      <c r="I21" s="49"/>
    </row>
    <row r="22" ht="21.0" customHeight="1">
      <c r="A22" s="49"/>
      <c r="B22" s="89"/>
      <c r="C22" s="105"/>
      <c r="D22" s="101"/>
      <c r="E22" s="101"/>
      <c r="F22" s="101"/>
      <c r="G22" s="106"/>
      <c r="H22" s="94"/>
      <c r="I22" s="49"/>
    </row>
    <row r="23" ht="21.0" customHeight="1">
      <c r="A23" s="49"/>
      <c r="B23" s="95"/>
      <c r="C23" s="103"/>
      <c r="D23" s="97"/>
      <c r="E23" s="97"/>
      <c r="F23" s="97"/>
      <c r="G23" s="104"/>
      <c r="H23" s="100"/>
      <c r="I23" s="49"/>
    </row>
    <row r="24" ht="21.0" customHeight="1">
      <c r="A24" s="49"/>
      <c r="B24" s="89"/>
      <c r="C24" s="105"/>
      <c r="D24" s="101"/>
      <c r="E24" s="101"/>
      <c r="F24" s="101"/>
      <c r="G24" s="106"/>
      <c r="H24" s="94"/>
      <c r="I24" s="49"/>
    </row>
    <row r="25" ht="21.0" customHeight="1">
      <c r="A25" s="49"/>
      <c r="B25" s="95"/>
      <c r="C25" s="103"/>
      <c r="D25" s="97"/>
      <c r="E25" s="97"/>
      <c r="F25" s="97"/>
      <c r="G25" s="104"/>
      <c r="H25" s="100"/>
      <c r="I25" s="49"/>
    </row>
    <row r="26" ht="21.0" customHeight="1">
      <c r="A26" s="49"/>
      <c r="B26" s="89"/>
      <c r="C26" s="105"/>
      <c r="D26" s="101"/>
      <c r="E26" s="101"/>
      <c r="F26" s="101"/>
      <c r="G26" s="106"/>
      <c r="H26" s="94"/>
      <c r="I26" s="49"/>
    </row>
    <row r="27" ht="21.0" customHeight="1">
      <c r="A27" s="49"/>
      <c r="B27" s="95"/>
      <c r="C27" s="103"/>
      <c r="D27" s="97"/>
      <c r="E27" s="97"/>
      <c r="F27" s="97"/>
      <c r="G27" s="104"/>
      <c r="H27" s="100"/>
      <c r="I27" s="49"/>
    </row>
    <row r="28" ht="21.0" customHeight="1">
      <c r="A28" s="49"/>
      <c r="B28" s="89"/>
      <c r="C28" s="105"/>
      <c r="D28" s="101"/>
      <c r="E28" s="101"/>
      <c r="F28" s="101"/>
      <c r="G28" s="106"/>
      <c r="H28" s="94"/>
      <c r="I28" s="49"/>
    </row>
    <row r="29" ht="21.0" customHeight="1">
      <c r="A29" s="49"/>
      <c r="B29" s="108"/>
      <c r="C29" s="109"/>
      <c r="D29" s="110"/>
      <c r="E29" s="110"/>
      <c r="F29" s="110"/>
      <c r="G29" s="111"/>
      <c r="H29" s="100"/>
      <c r="I29" s="49"/>
    </row>
  </sheetData>
  <mergeCells count="1">
    <mergeCell ref="D2:H2"/>
  </mergeCells>
  <hyperlinks>
    <hyperlink r:id="rId1" ref="F6"/>
  </hyperlinks>
  <drawing r:id="rId2"/>
  <tableParts count="1">
    <tablePart r:id="rId4"/>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9.13"/>
    <col customWidth="1" min="3" max="3" width="1.13"/>
    <col customWidth="1" min="4" max="4" width="41.13"/>
    <col customWidth="1" min="5" max="5" width="33.13"/>
    <col customWidth="1" min="6" max="6" width="5.13"/>
  </cols>
  <sheetData>
    <row r="1" ht="6.0" customHeight="1">
      <c r="A1" s="1"/>
      <c r="B1" s="1"/>
      <c r="C1" s="1"/>
      <c r="D1" s="1"/>
      <c r="E1" s="2"/>
      <c r="F1" s="1"/>
    </row>
    <row r="2" ht="66.0" customHeight="1">
      <c r="A2" s="112"/>
      <c r="B2" s="113" t="s">
        <v>9</v>
      </c>
      <c r="E2" s="114"/>
      <c r="F2" s="112"/>
    </row>
    <row r="3" ht="12.0" customHeight="1">
      <c r="A3" s="85"/>
      <c r="B3" s="115"/>
      <c r="C3" s="115"/>
      <c r="D3" s="115"/>
      <c r="E3" s="116"/>
      <c r="F3" s="85"/>
    </row>
    <row r="4" ht="12.0" customHeight="1">
      <c r="A4" s="85"/>
      <c r="B4" s="85"/>
      <c r="C4" s="85"/>
      <c r="D4" s="85"/>
      <c r="E4" s="117"/>
      <c r="F4" s="85"/>
    </row>
    <row r="5" ht="24.0" customHeight="1">
      <c r="A5" s="85"/>
      <c r="B5" s="118" t="s">
        <v>66</v>
      </c>
      <c r="C5" s="85"/>
      <c r="D5" s="119" t="s">
        <v>67</v>
      </c>
      <c r="E5" s="120" t="s">
        <v>38</v>
      </c>
      <c r="F5" s="85"/>
    </row>
    <row r="6" ht="21.0" customHeight="1">
      <c r="A6" s="49"/>
      <c r="B6" s="121" t="s">
        <v>68</v>
      </c>
      <c r="C6" s="122"/>
      <c r="D6" s="123"/>
      <c r="E6" s="124"/>
      <c r="F6" s="49"/>
    </row>
    <row r="7" ht="21.0" customHeight="1">
      <c r="A7" s="49"/>
      <c r="B7" s="125"/>
      <c r="C7" s="122"/>
      <c r="D7" s="126"/>
      <c r="E7" s="127"/>
      <c r="F7" s="49"/>
    </row>
    <row r="8" ht="21.0" customHeight="1">
      <c r="A8" s="49"/>
      <c r="B8" s="121"/>
      <c r="C8" s="122"/>
      <c r="D8" s="123"/>
      <c r="E8" s="128"/>
      <c r="F8" s="49"/>
    </row>
    <row r="9" ht="21.0" customHeight="1">
      <c r="A9" s="49"/>
      <c r="B9" s="125"/>
      <c r="C9" s="122"/>
      <c r="D9" s="126"/>
      <c r="E9" s="127"/>
      <c r="F9" s="49"/>
    </row>
    <row r="10" ht="21.0" customHeight="1">
      <c r="A10" s="49"/>
      <c r="B10" s="121"/>
      <c r="C10" s="122"/>
      <c r="D10" s="123"/>
      <c r="E10" s="128"/>
      <c r="F10" s="49"/>
    </row>
    <row r="11" ht="21.0" customHeight="1">
      <c r="A11" s="49"/>
      <c r="B11" s="125"/>
      <c r="C11" s="122"/>
      <c r="D11" s="126"/>
      <c r="E11" s="127"/>
      <c r="F11" s="49"/>
    </row>
    <row r="12" ht="21.0" customHeight="1">
      <c r="A12" s="49"/>
      <c r="B12" s="121"/>
      <c r="C12" s="122"/>
      <c r="D12" s="123"/>
      <c r="E12" s="128"/>
      <c r="F12" s="49"/>
    </row>
    <row r="13" ht="21.0" customHeight="1">
      <c r="A13" s="49"/>
      <c r="B13" s="125"/>
      <c r="C13" s="122"/>
      <c r="D13" s="126"/>
      <c r="E13" s="127"/>
      <c r="F13" s="49"/>
    </row>
    <row r="14" ht="21.0" customHeight="1">
      <c r="A14" s="49"/>
      <c r="B14" s="121"/>
      <c r="C14" s="122"/>
      <c r="D14" s="123"/>
      <c r="E14" s="128"/>
      <c r="F14" s="49"/>
    </row>
    <row r="15" ht="21.0" customHeight="1">
      <c r="A15" s="49"/>
      <c r="B15" s="125"/>
      <c r="C15" s="122"/>
      <c r="D15" s="126"/>
      <c r="E15" s="127"/>
      <c r="F15" s="49"/>
    </row>
    <row r="16" ht="21.0" customHeight="1">
      <c r="A16" s="49"/>
      <c r="B16" s="121"/>
      <c r="C16" s="122"/>
      <c r="D16" s="123"/>
      <c r="E16" s="128"/>
      <c r="F16" s="49"/>
    </row>
    <row r="17" ht="21.0" customHeight="1">
      <c r="A17" s="49"/>
      <c r="B17" s="125"/>
      <c r="C17" s="122"/>
      <c r="D17" s="126"/>
      <c r="E17" s="127"/>
      <c r="F17" s="49"/>
    </row>
    <row r="18" ht="21.0" customHeight="1">
      <c r="A18" s="49"/>
      <c r="B18" s="121"/>
      <c r="C18" s="122"/>
      <c r="D18" s="123"/>
      <c r="E18" s="128"/>
      <c r="F18" s="49"/>
    </row>
    <row r="19" ht="21.0" customHeight="1">
      <c r="A19" s="49"/>
      <c r="B19" s="125"/>
      <c r="C19" s="122"/>
      <c r="D19" s="126"/>
      <c r="E19" s="127"/>
      <c r="F19" s="49"/>
    </row>
    <row r="20" ht="21.0" customHeight="1">
      <c r="A20" s="49"/>
      <c r="B20" s="121"/>
      <c r="C20" s="122"/>
      <c r="D20" s="123"/>
      <c r="E20" s="128"/>
      <c r="F20" s="49"/>
    </row>
    <row r="21" ht="21.0" customHeight="1">
      <c r="A21" s="49"/>
      <c r="B21" s="125"/>
      <c r="C21" s="122"/>
      <c r="D21" s="126"/>
      <c r="E21" s="127"/>
      <c r="F21" s="49"/>
    </row>
    <row r="22" ht="21.0" customHeight="1">
      <c r="A22" s="49"/>
      <c r="B22" s="121"/>
      <c r="C22" s="122"/>
      <c r="D22" s="123"/>
      <c r="E22" s="128"/>
      <c r="F22" s="49"/>
    </row>
    <row r="23" ht="21.0" customHeight="1">
      <c r="A23" s="49"/>
      <c r="B23" s="125"/>
      <c r="C23" s="122"/>
      <c r="D23" s="126"/>
      <c r="E23" s="127"/>
      <c r="F23" s="49"/>
    </row>
    <row r="24" ht="21.0" customHeight="1">
      <c r="A24" s="49"/>
      <c r="B24" s="121"/>
      <c r="C24" s="122"/>
      <c r="D24" s="123"/>
      <c r="E24" s="128"/>
      <c r="F24" s="49"/>
    </row>
    <row r="25" ht="21.0" customHeight="1">
      <c r="A25" s="49"/>
      <c r="B25" s="125"/>
      <c r="C25" s="122"/>
      <c r="D25" s="126"/>
      <c r="E25" s="127"/>
      <c r="F25" s="49"/>
    </row>
    <row r="26" ht="21.0" customHeight="1">
      <c r="A26" s="49"/>
      <c r="B26" s="121"/>
      <c r="C26" s="122"/>
      <c r="D26" s="123"/>
      <c r="E26" s="128"/>
      <c r="F26" s="49"/>
    </row>
    <row r="27" ht="21.0" customHeight="1">
      <c r="A27" s="49"/>
      <c r="B27" s="125"/>
      <c r="C27" s="122"/>
      <c r="D27" s="126"/>
      <c r="E27" s="127"/>
      <c r="F27" s="49"/>
    </row>
    <row r="28" ht="21.0" customHeight="1">
      <c r="A28" s="49"/>
      <c r="B28" s="121"/>
      <c r="C28" s="122"/>
      <c r="D28" s="123"/>
      <c r="E28" s="128"/>
      <c r="F28" s="49"/>
    </row>
    <row r="29" ht="21.0" customHeight="1">
      <c r="A29" s="49"/>
      <c r="B29" s="125"/>
      <c r="C29" s="122"/>
      <c r="D29" s="126"/>
      <c r="E29" s="127"/>
      <c r="F29" s="49"/>
    </row>
    <row r="30" ht="21.0" customHeight="1">
      <c r="A30" s="49"/>
      <c r="B30" s="121"/>
      <c r="C30" s="122"/>
      <c r="D30" s="123"/>
      <c r="E30" s="128"/>
      <c r="F30" s="49"/>
    </row>
    <row r="31" ht="21.0" customHeight="1">
      <c r="A31" s="49"/>
      <c r="B31" s="125"/>
      <c r="C31" s="122"/>
      <c r="D31" s="126"/>
      <c r="E31" s="127"/>
      <c r="F31" s="49"/>
    </row>
    <row r="32" ht="21.0" customHeight="1">
      <c r="A32" s="49"/>
      <c r="B32" s="121"/>
      <c r="C32" s="122"/>
      <c r="D32" s="123"/>
      <c r="E32" s="128"/>
      <c r="F32" s="49"/>
    </row>
    <row r="33" ht="21.0" customHeight="1">
      <c r="A33" s="49"/>
      <c r="B33" s="125"/>
      <c r="C33" s="122"/>
      <c r="D33" s="126"/>
      <c r="E33" s="127"/>
      <c r="F33" s="49"/>
    </row>
    <row r="34" ht="21.0" customHeight="1">
      <c r="A34" s="49"/>
      <c r="B34" s="121"/>
      <c r="C34" s="122"/>
      <c r="D34" s="123"/>
      <c r="E34" s="128"/>
      <c r="F34" s="49"/>
    </row>
    <row r="35" ht="21.0" customHeight="1">
      <c r="A35" s="49"/>
      <c r="B35" s="125"/>
      <c r="C35" s="122"/>
      <c r="D35" s="126"/>
      <c r="E35" s="127"/>
      <c r="F35" s="49"/>
    </row>
    <row r="36" ht="21.0" customHeight="1">
      <c r="A36" s="49"/>
      <c r="B36" s="121"/>
      <c r="C36" s="122"/>
      <c r="D36" s="123"/>
      <c r="E36" s="128"/>
      <c r="F36" s="49"/>
    </row>
    <row r="37" ht="21.0" customHeight="1">
      <c r="A37" s="49"/>
      <c r="B37" s="125"/>
      <c r="C37" s="122"/>
      <c r="D37" s="126"/>
      <c r="E37" s="127"/>
      <c r="F37" s="49"/>
    </row>
    <row r="38" ht="21.0" customHeight="1">
      <c r="A38" s="49"/>
      <c r="B38" s="121"/>
      <c r="C38" s="122"/>
      <c r="D38" s="123"/>
      <c r="E38" s="128"/>
      <c r="F38" s="49"/>
    </row>
    <row r="39" ht="21.0" customHeight="1">
      <c r="A39" s="49"/>
      <c r="B39" s="125"/>
      <c r="C39" s="122"/>
      <c r="D39" s="126"/>
      <c r="E39" s="127"/>
      <c r="F39" s="49"/>
    </row>
    <row r="40" ht="21.0" customHeight="1">
      <c r="A40" s="49"/>
      <c r="B40" s="121"/>
      <c r="C40" s="122"/>
      <c r="D40" s="123"/>
      <c r="E40" s="128"/>
      <c r="F40" s="49"/>
    </row>
    <row r="41" ht="21.0" customHeight="1">
      <c r="A41" s="49"/>
      <c r="B41" s="125"/>
      <c r="C41" s="122"/>
      <c r="D41" s="126"/>
      <c r="E41" s="127"/>
      <c r="F41" s="49"/>
    </row>
    <row r="42" ht="21.0" customHeight="1">
      <c r="A42" s="49"/>
      <c r="B42" s="121"/>
      <c r="C42" s="122"/>
      <c r="D42" s="123"/>
      <c r="E42" s="128"/>
      <c r="F42" s="49"/>
    </row>
    <row r="43" ht="21.0" customHeight="1">
      <c r="A43" s="49"/>
      <c r="B43" s="125"/>
      <c r="C43" s="122"/>
      <c r="D43" s="126"/>
      <c r="E43" s="127"/>
      <c r="F43" s="49"/>
    </row>
    <row r="44" ht="21.0" customHeight="1">
      <c r="A44" s="49"/>
      <c r="B44" s="121"/>
      <c r="C44" s="122"/>
      <c r="D44" s="123"/>
      <c r="E44" s="128"/>
      <c r="F44" s="49"/>
    </row>
    <row r="45" ht="21.0" customHeight="1">
      <c r="A45" s="49"/>
      <c r="B45" s="125"/>
      <c r="C45" s="122"/>
      <c r="D45" s="126"/>
      <c r="E45" s="127"/>
      <c r="F45" s="49"/>
    </row>
  </sheetData>
  <mergeCells count="1">
    <mergeCell ref="B2:D2"/>
  </mergeCells>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7.38"/>
    <col customWidth="1" min="3" max="3" width="11.38"/>
    <col customWidth="1" min="4" max="4" width="10.88"/>
    <col customWidth="1" min="6" max="6" width="5.13"/>
  </cols>
  <sheetData>
    <row r="1" ht="6.0" customHeight="1">
      <c r="A1" s="81"/>
      <c r="B1" s="81"/>
      <c r="C1" s="81"/>
      <c r="D1" s="81"/>
      <c r="E1" s="81"/>
      <c r="F1" s="81"/>
    </row>
    <row r="2" ht="66.0" customHeight="1">
      <c r="A2" s="129"/>
      <c r="B2" s="52" t="s">
        <v>13</v>
      </c>
      <c r="F2" s="129"/>
    </row>
    <row r="3" ht="35.25" customHeight="1">
      <c r="A3" s="130"/>
      <c r="B3" s="131" t="s">
        <v>69</v>
      </c>
      <c r="F3" s="130"/>
    </row>
    <row r="4" ht="37.5" customHeight="1">
      <c r="A4" s="132"/>
      <c r="B4" s="133" t="s">
        <v>70</v>
      </c>
      <c r="F4" s="132"/>
    </row>
    <row r="5" ht="18.0" customHeight="1">
      <c r="A5" s="49"/>
      <c r="B5" s="134" t="s">
        <v>71</v>
      </c>
      <c r="C5" s="135">
        <v>25000.0</v>
      </c>
      <c r="D5" s="49"/>
      <c r="E5" s="45"/>
      <c r="F5" s="49"/>
    </row>
    <row r="6" ht="18.0" customHeight="1">
      <c r="A6" s="49"/>
      <c r="B6" s="49"/>
      <c r="C6" s="136"/>
      <c r="D6" s="136"/>
      <c r="E6" s="49"/>
      <c r="F6" s="49"/>
    </row>
    <row r="7" ht="18.0" customHeight="1">
      <c r="A7" s="137"/>
      <c r="B7" s="137"/>
      <c r="C7" s="138" t="s">
        <v>72</v>
      </c>
      <c r="D7" s="138" t="s">
        <v>73</v>
      </c>
      <c r="E7" s="138" t="s">
        <v>74</v>
      </c>
      <c r="F7" s="137"/>
    </row>
    <row r="8" ht="21.0" customHeight="1">
      <c r="A8" s="139"/>
      <c r="B8" s="140" t="s">
        <v>75</v>
      </c>
      <c r="C8" s="141">
        <f t="shared" ref="C8:E8" si="1">sum(C9:C27)</f>
        <v>25000</v>
      </c>
      <c r="D8" s="141">
        <f t="shared" si="1"/>
        <v>300</v>
      </c>
      <c r="E8" s="142">
        <f t="shared" si="1"/>
        <v>1</v>
      </c>
      <c r="F8" s="139"/>
    </row>
    <row r="9" ht="18.0" customHeight="1">
      <c r="A9" s="49"/>
      <c r="B9" s="108" t="s">
        <v>76</v>
      </c>
      <c r="C9" s="143">
        <v>500.0</v>
      </c>
      <c r="D9" s="144">
        <f>'Detailed budget'!D10</f>
        <v>300</v>
      </c>
      <c r="E9" s="145">
        <f>C9/TotalBudget</f>
        <v>0.02</v>
      </c>
      <c r="F9" s="49"/>
    </row>
    <row r="10" ht="18.0" customHeight="1">
      <c r="A10" s="49"/>
      <c r="B10" s="108" t="s">
        <v>77</v>
      </c>
      <c r="C10" s="143">
        <v>750.0</v>
      </c>
      <c r="D10" s="144">
        <f>'Detailed budget'!D17</f>
        <v>0</v>
      </c>
      <c r="E10" s="145">
        <f>C10/TotalBudget</f>
        <v>0.03</v>
      </c>
      <c r="F10" s="49"/>
    </row>
    <row r="11" ht="18.0" customHeight="1">
      <c r="A11" s="49"/>
      <c r="B11" s="108" t="s">
        <v>78</v>
      </c>
      <c r="C11" s="143">
        <v>750.0</v>
      </c>
      <c r="D11" s="144">
        <f>'Detailed budget'!D25</f>
        <v>0</v>
      </c>
      <c r="E11" s="145">
        <f>C11/TotalBudget</f>
        <v>0.03</v>
      </c>
      <c r="F11" s="49"/>
    </row>
    <row r="12" ht="18.0" customHeight="1">
      <c r="A12" s="49"/>
      <c r="B12" s="108" t="s">
        <v>79</v>
      </c>
      <c r="C12" s="143">
        <v>750.0</v>
      </c>
      <c r="D12" s="144">
        <f>'Detailed budget'!D33</f>
        <v>0</v>
      </c>
      <c r="E12" s="145">
        <f>C12/TotalBudget</f>
        <v>0.03</v>
      </c>
      <c r="F12" s="49"/>
    </row>
    <row r="13" ht="18.0" customHeight="1">
      <c r="A13" s="49"/>
      <c r="B13" s="108" t="s">
        <v>32</v>
      </c>
      <c r="C13" s="143">
        <v>2250.0</v>
      </c>
      <c r="D13" s="144">
        <f>'Detailed budget'!D40</f>
        <v>0</v>
      </c>
      <c r="E13" s="145">
        <f>C13/TotalBudget</f>
        <v>0.09</v>
      </c>
      <c r="F13" s="49"/>
    </row>
    <row r="14" ht="18.0" customHeight="1">
      <c r="A14" s="49"/>
      <c r="B14" s="108" t="s">
        <v>6</v>
      </c>
      <c r="C14" s="143">
        <v>2250.0</v>
      </c>
      <c r="D14" s="144">
        <f>'Detailed budget'!D47</f>
        <v>0</v>
      </c>
      <c r="E14" s="145">
        <f>C14/TotalBudget</f>
        <v>0.09</v>
      </c>
      <c r="F14" s="49"/>
    </row>
    <row r="15" ht="18.0" customHeight="1">
      <c r="A15" s="49"/>
      <c r="B15" s="108" t="s">
        <v>80</v>
      </c>
      <c r="C15" s="143">
        <v>500.0</v>
      </c>
      <c r="D15" s="144">
        <f>'Detailed budget'!D53</f>
        <v>0</v>
      </c>
      <c r="E15" s="145">
        <f>C15/TotalBudget</f>
        <v>0.02</v>
      </c>
      <c r="F15" s="49"/>
    </row>
    <row r="16" ht="18.0" customHeight="1">
      <c r="A16" s="49"/>
      <c r="B16" s="108" t="s">
        <v>8</v>
      </c>
      <c r="C16" s="143">
        <v>250.0</v>
      </c>
      <c r="D16" s="144">
        <f>'Detailed budget'!D59</f>
        <v>0</v>
      </c>
      <c r="E16" s="145">
        <f>C16/TotalBudget</f>
        <v>0.01</v>
      </c>
      <c r="F16" s="49"/>
    </row>
    <row r="17" ht="18.0" customHeight="1">
      <c r="A17" s="49"/>
      <c r="B17" s="108" t="s">
        <v>10</v>
      </c>
      <c r="C17" s="143">
        <v>2000.0</v>
      </c>
      <c r="D17" s="144">
        <f>'Detailed budget'!D66</f>
        <v>0</v>
      </c>
      <c r="E17" s="145">
        <f>C17/TotalBudget</f>
        <v>0.08</v>
      </c>
      <c r="F17" s="49"/>
    </row>
    <row r="18" ht="18.0" customHeight="1">
      <c r="A18" s="49"/>
      <c r="B18" s="108" t="s">
        <v>81</v>
      </c>
      <c r="C18" s="143">
        <v>500.0</v>
      </c>
      <c r="D18" s="144">
        <f>'Detailed budget'!D72</f>
        <v>0</v>
      </c>
      <c r="E18" s="145">
        <f>C18/TotalBudget</f>
        <v>0.02</v>
      </c>
      <c r="F18" s="49"/>
    </row>
    <row r="19" ht="18.0" customHeight="1">
      <c r="A19" s="49"/>
      <c r="B19" s="146" t="s">
        <v>82</v>
      </c>
      <c r="C19" s="143">
        <v>8500.0</v>
      </c>
      <c r="D19" s="144">
        <f>'Detailed budget'!D79</f>
        <v>0</v>
      </c>
      <c r="E19" s="145">
        <f>C19/TotalBudget</f>
        <v>0.34</v>
      </c>
      <c r="F19" s="49"/>
    </row>
    <row r="20" ht="18.0" customHeight="1">
      <c r="A20" s="49"/>
      <c r="B20" s="108" t="s">
        <v>83</v>
      </c>
      <c r="C20" s="143">
        <v>3000.0</v>
      </c>
      <c r="D20" s="144">
        <f>'Detailed budget'!D87</f>
        <v>0</v>
      </c>
      <c r="E20" s="145">
        <f>C20/TotalBudget</f>
        <v>0.12</v>
      </c>
      <c r="F20" s="49"/>
    </row>
    <row r="21" ht="18.0" customHeight="1">
      <c r="A21" s="49"/>
      <c r="B21" s="108" t="s">
        <v>28</v>
      </c>
      <c r="C21" s="143">
        <v>1750.0</v>
      </c>
      <c r="D21" s="144">
        <f>'Detailed budget'!D94</f>
        <v>0</v>
      </c>
      <c r="E21" s="145">
        <f>C21/TotalBudget</f>
        <v>0.07</v>
      </c>
      <c r="F21" s="49"/>
    </row>
    <row r="22" ht="18.0" customHeight="1">
      <c r="A22" s="49"/>
      <c r="B22" s="147" t="s">
        <v>84</v>
      </c>
      <c r="C22" s="148">
        <v>1250.0</v>
      </c>
      <c r="D22" s="149">
        <f>'Detailed budget'!D101</f>
        <v>0</v>
      </c>
      <c r="E22" s="150">
        <f>C22/TotalBudget</f>
        <v>0.05</v>
      </c>
      <c r="F22" s="49"/>
    </row>
    <row r="23" ht="18.0" customHeight="1">
      <c r="A23" s="49"/>
      <c r="B23" s="146" t="s">
        <v>85</v>
      </c>
      <c r="C23" s="143"/>
      <c r="D23" s="144"/>
      <c r="E23" s="145">
        <f>C23/TotalBudget</f>
        <v>0</v>
      </c>
      <c r="F23" s="49"/>
    </row>
    <row r="24" ht="18.0" customHeight="1">
      <c r="A24" s="49"/>
      <c r="B24" s="146" t="s">
        <v>86</v>
      </c>
      <c r="C24" s="151"/>
      <c r="D24" s="152"/>
      <c r="E24" s="145">
        <f>C24/TotalBudget</f>
        <v>0</v>
      </c>
      <c r="F24" s="49"/>
    </row>
    <row r="25" ht="18.0" customHeight="1">
      <c r="A25" s="49"/>
      <c r="B25" s="146" t="s">
        <v>87</v>
      </c>
      <c r="C25" s="151"/>
      <c r="D25" s="152"/>
      <c r="E25" s="145">
        <f>C25/TotalBudget</f>
        <v>0</v>
      </c>
      <c r="F25" s="49"/>
    </row>
    <row r="26" ht="18.0" customHeight="1">
      <c r="A26" s="49"/>
      <c r="B26" s="146" t="s">
        <v>88</v>
      </c>
      <c r="C26" s="151"/>
      <c r="D26" s="152"/>
      <c r="E26" s="145">
        <f>C26/TotalBudget</f>
        <v>0</v>
      </c>
      <c r="F26" s="49"/>
    </row>
    <row r="27" ht="18.0" hidden="1" customHeight="1">
      <c r="A27" s="49"/>
      <c r="B27" s="49"/>
      <c r="C27" s="122"/>
      <c r="D27" s="134"/>
      <c r="E27" s="49"/>
      <c r="F27" s="49"/>
    </row>
  </sheetData>
  <mergeCells count="3">
    <mergeCell ref="B2:E2"/>
    <mergeCell ref="B3:E3"/>
    <mergeCell ref="B4:E4"/>
  </mergeCells>
  <conditionalFormatting sqref="C8">
    <cfRule type="cellIs" dxfId="3" priority="1" operator="greaterThan">
      <formula>C5</formula>
    </cfRule>
  </conditionalFormatting>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24.25"/>
    <col customWidth="1" min="5" max="5" width="5.13"/>
  </cols>
  <sheetData>
    <row r="1" ht="6.0" customHeight="1">
      <c r="A1" s="81"/>
      <c r="B1" s="81"/>
      <c r="C1" s="81"/>
      <c r="D1" s="81"/>
      <c r="E1" s="81"/>
    </row>
    <row r="2" ht="66.0" customHeight="1">
      <c r="A2" s="129"/>
      <c r="B2" s="52" t="s">
        <v>15</v>
      </c>
      <c r="D2" s="153"/>
      <c r="E2" s="153"/>
    </row>
    <row r="3" ht="83.25" customHeight="1">
      <c r="A3" s="154"/>
      <c r="B3" s="155" t="s">
        <v>89</v>
      </c>
      <c r="E3" s="154"/>
    </row>
    <row r="4" ht="18.0" customHeight="1">
      <c r="A4" s="130"/>
      <c r="B4" s="156"/>
      <c r="C4" s="130"/>
      <c r="D4" s="130"/>
      <c r="E4" s="130"/>
    </row>
    <row r="5" ht="18.0" customHeight="1">
      <c r="A5" s="157"/>
      <c r="B5" s="158" t="str">
        <f>'Budget estimator'!$B$9</f>
        <v>Ceremony</v>
      </c>
      <c r="C5" s="159" t="s">
        <v>90</v>
      </c>
      <c r="D5" s="159" t="s">
        <v>73</v>
      </c>
      <c r="E5" s="157"/>
    </row>
    <row r="6" ht="18.0" customHeight="1">
      <c r="A6" s="157"/>
      <c r="B6" s="157" t="s">
        <v>91</v>
      </c>
      <c r="C6" s="160">
        <v>150.0</v>
      </c>
      <c r="D6" s="161">
        <v>300.0</v>
      </c>
      <c r="E6" s="157"/>
    </row>
    <row r="7" ht="18.0" customHeight="1">
      <c r="A7" s="157"/>
      <c r="B7" s="157" t="s">
        <v>92</v>
      </c>
      <c r="C7" s="160">
        <v>250.0</v>
      </c>
      <c r="D7" s="160">
        <v>0.0</v>
      </c>
      <c r="E7" s="157"/>
    </row>
    <row r="8" ht="18.0" customHeight="1">
      <c r="A8" s="157"/>
      <c r="B8" s="162"/>
      <c r="C8" s="163"/>
      <c r="D8" s="163"/>
      <c r="E8" s="157"/>
    </row>
    <row r="9" ht="18.0" customHeight="1">
      <c r="A9" s="130"/>
      <c r="B9" s="164" t="s">
        <v>93</v>
      </c>
      <c r="C9" s="164" t="s">
        <v>94</v>
      </c>
      <c r="D9" s="164" t="s">
        <v>95</v>
      </c>
      <c r="E9" s="130"/>
    </row>
    <row r="10" ht="18.0" customHeight="1">
      <c r="A10" s="165"/>
      <c r="B10" s="166">
        <f>'Budget estimator'!$C$9</f>
        <v>500</v>
      </c>
      <c r="C10" s="166">
        <f t="shared" ref="C10:D10" si="1">sum(C6:C8)</f>
        <v>400</v>
      </c>
      <c r="D10" s="167">
        <f t="shared" si="1"/>
        <v>300</v>
      </c>
      <c r="E10" s="165"/>
    </row>
    <row r="11" ht="30.0" customHeight="1">
      <c r="A11" s="130"/>
      <c r="B11" s="156"/>
      <c r="C11" s="130"/>
      <c r="D11" s="130"/>
      <c r="E11" s="130"/>
    </row>
    <row r="12" ht="18.0" customHeight="1">
      <c r="A12" s="157"/>
      <c r="B12" s="158" t="str">
        <f>'Budget estimator'!$B$10</f>
        <v>Reception</v>
      </c>
      <c r="C12" s="159" t="s">
        <v>90</v>
      </c>
      <c r="D12" s="159" t="s">
        <v>73</v>
      </c>
      <c r="E12" s="157"/>
    </row>
    <row r="13" ht="18.0" customHeight="1">
      <c r="A13" s="157"/>
      <c r="B13" s="157" t="s">
        <v>96</v>
      </c>
      <c r="C13" s="160">
        <v>500.0</v>
      </c>
      <c r="D13" s="160">
        <v>0.0</v>
      </c>
      <c r="E13" s="157"/>
    </row>
    <row r="14" ht="18.0" customHeight="1">
      <c r="A14" s="157"/>
      <c r="B14" s="157" t="s">
        <v>97</v>
      </c>
      <c r="C14" s="160">
        <v>250.0</v>
      </c>
      <c r="D14" s="160">
        <v>0.0</v>
      </c>
      <c r="E14" s="157"/>
    </row>
    <row r="15" ht="18.0" customHeight="1">
      <c r="A15" s="157"/>
      <c r="B15" s="162"/>
      <c r="C15" s="163"/>
      <c r="D15" s="163"/>
      <c r="E15" s="157"/>
    </row>
    <row r="16" ht="18.0" customHeight="1">
      <c r="A16" s="130"/>
      <c r="B16" s="164" t="s">
        <v>93</v>
      </c>
      <c r="C16" s="164" t="s">
        <v>94</v>
      </c>
      <c r="D16" s="164" t="s">
        <v>95</v>
      </c>
      <c r="E16" s="130"/>
    </row>
    <row r="17" ht="18.0" customHeight="1">
      <c r="A17" s="165"/>
      <c r="B17" s="166">
        <f>'Budget estimator'!$C$10</f>
        <v>750</v>
      </c>
      <c r="C17" s="166">
        <f t="shared" ref="C17:D17" si="2">sum(C13:C15)</f>
        <v>750</v>
      </c>
      <c r="D17" s="167">
        <f t="shared" si="2"/>
        <v>0</v>
      </c>
      <c r="E17" s="165"/>
    </row>
    <row r="18" ht="30.0" customHeight="1">
      <c r="A18" s="130"/>
      <c r="B18" s="156"/>
      <c r="C18" s="130"/>
      <c r="D18" s="130"/>
      <c r="E18" s="130"/>
    </row>
    <row r="19" ht="18.0" customHeight="1">
      <c r="A19" s="157"/>
      <c r="B19" s="158" t="str">
        <f>'Budget estimator'!$B$11</f>
        <v>Printed materials</v>
      </c>
      <c r="C19" s="159" t="s">
        <v>90</v>
      </c>
      <c r="D19" s="159" t="s">
        <v>73</v>
      </c>
      <c r="E19" s="157"/>
    </row>
    <row r="20" ht="18.0" customHeight="1">
      <c r="A20" s="157"/>
      <c r="B20" s="157" t="s">
        <v>98</v>
      </c>
      <c r="C20" s="160">
        <v>100.0</v>
      </c>
      <c r="D20" s="160">
        <v>0.0</v>
      </c>
      <c r="E20" s="157"/>
    </row>
    <row r="21" ht="18.0" customHeight="1">
      <c r="A21" s="157"/>
      <c r="B21" s="157" t="s">
        <v>23</v>
      </c>
      <c r="C21" s="160">
        <v>625.0</v>
      </c>
      <c r="D21" s="160">
        <v>0.0</v>
      </c>
      <c r="E21" s="157"/>
    </row>
    <row r="22" ht="18.0" customHeight="1">
      <c r="A22" s="157"/>
      <c r="B22" s="157" t="s">
        <v>99</v>
      </c>
      <c r="C22" s="160">
        <v>100.0</v>
      </c>
      <c r="D22" s="160">
        <v>0.0</v>
      </c>
      <c r="E22" s="157"/>
    </row>
    <row r="23" ht="18.0" customHeight="1">
      <c r="A23" s="157"/>
      <c r="B23" s="162"/>
      <c r="C23" s="163"/>
      <c r="D23" s="163"/>
      <c r="E23" s="157"/>
    </row>
    <row r="24" ht="18.0" customHeight="1">
      <c r="A24" s="130"/>
      <c r="B24" s="164" t="s">
        <v>93</v>
      </c>
      <c r="C24" s="164" t="s">
        <v>94</v>
      </c>
      <c r="D24" s="164" t="s">
        <v>95</v>
      </c>
      <c r="E24" s="130"/>
    </row>
    <row r="25" ht="18.0" customHeight="1">
      <c r="A25" s="165"/>
      <c r="B25" s="166">
        <f>'Budget estimator'!$C$11</f>
        <v>750</v>
      </c>
      <c r="C25" s="166">
        <f t="shared" ref="C25:D25" si="3">sum(C20:C23)</f>
        <v>825</v>
      </c>
      <c r="D25" s="167">
        <f t="shared" si="3"/>
        <v>0</v>
      </c>
      <c r="E25" s="165"/>
    </row>
    <row r="26" ht="30.0" customHeight="1">
      <c r="A26" s="130"/>
      <c r="B26" s="130"/>
      <c r="C26" s="130"/>
      <c r="D26" s="130"/>
      <c r="E26" s="130"/>
    </row>
    <row r="27" ht="18.0" customHeight="1">
      <c r="A27" s="157"/>
      <c r="B27" s="158" t="str">
        <f>'Budget estimator'!$B$12</f>
        <v>Gifts/favors</v>
      </c>
      <c r="C27" s="159" t="s">
        <v>90</v>
      </c>
      <c r="D27" s="159" t="s">
        <v>73</v>
      </c>
      <c r="E27" s="157"/>
    </row>
    <row r="28" ht="18.0" customHeight="1">
      <c r="A28" s="157"/>
      <c r="B28" s="157" t="s">
        <v>100</v>
      </c>
      <c r="C28" s="160">
        <v>250.0</v>
      </c>
      <c r="D28" s="160">
        <v>0.0</v>
      </c>
      <c r="E28" s="157"/>
    </row>
    <row r="29" ht="18.0" customHeight="1">
      <c r="A29" s="157"/>
      <c r="B29" s="157" t="s">
        <v>101</v>
      </c>
      <c r="C29" s="160">
        <v>375.0</v>
      </c>
      <c r="D29" s="160">
        <v>0.0</v>
      </c>
      <c r="E29" s="157"/>
    </row>
    <row r="30" ht="18.0" customHeight="1">
      <c r="A30" s="157"/>
      <c r="B30" s="157" t="s">
        <v>102</v>
      </c>
      <c r="C30" s="160">
        <v>125.0</v>
      </c>
      <c r="D30" s="160">
        <v>0.0</v>
      </c>
      <c r="E30" s="157"/>
    </row>
    <row r="31" ht="18.0" customHeight="1">
      <c r="A31" s="157"/>
      <c r="B31" s="162"/>
      <c r="C31" s="163"/>
      <c r="D31" s="163"/>
      <c r="E31" s="157"/>
    </row>
    <row r="32" ht="18.0" customHeight="1">
      <c r="A32" s="130"/>
      <c r="B32" s="164" t="s">
        <v>93</v>
      </c>
      <c r="C32" s="164" t="s">
        <v>94</v>
      </c>
      <c r="D32" s="164" t="s">
        <v>95</v>
      </c>
      <c r="E32" s="130"/>
    </row>
    <row r="33" ht="18.0" customHeight="1">
      <c r="A33" s="165"/>
      <c r="B33" s="166">
        <f>'Budget estimator'!$C$12</f>
        <v>750</v>
      </c>
      <c r="C33" s="166">
        <f t="shared" ref="C33:D33" si="4">sum(C28:C31)</f>
        <v>750</v>
      </c>
      <c r="D33" s="167">
        <f t="shared" si="4"/>
        <v>0</v>
      </c>
      <c r="E33" s="165"/>
    </row>
    <row r="34" ht="30.0" customHeight="1">
      <c r="A34" s="130"/>
      <c r="B34" s="130"/>
      <c r="C34" s="130"/>
      <c r="D34" s="130"/>
      <c r="E34" s="130"/>
    </row>
    <row r="35" ht="18.0" customHeight="1">
      <c r="A35" s="157"/>
      <c r="B35" s="158" t="str">
        <f>'Budget estimator'!$B$13</f>
        <v>Venue</v>
      </c>
      <c r="C35" s="159" t="s">
        <v>90</v>
      </c>
      <c r="D35" s="159" t="s">
        <v>73</v>
      </c>
      <c r="E35" s="157"/>
    </row>
    <row r="36" ht="18.0" customHeight="1">
      <c r="A36" s="157"/>
      <c r="B36" s="157" t="s">
        <v>92</v>
      </c>
      <c r="C36" s="160">
        <v>2000.0</v>
      </c>
      <c r="D36" s="160">
        <v>0.0</v>
      </c>
      <c r="E36" s="157"/>
    </row>
    <row r="37" ht="18.0" customHeight="1">
      <c r="A37" s="157"/>
      <c r="B37" s="157" t="s">
        <v>103</v>
      </c>
      <c r="C37" s="160">
        <v>250.0</v>
      </c>
      <c r="D37" s="160">
        <v>0.0</v>
      </c>
      <c r="E37" s="157"/>
    </row>
    <row r="38" ht="18.0" customHeight="1">
      <c r="A38" s="157"/>
      <c r="B38" s="162"/>
      <c r="C38" s="163"/>
      <c r="D38" s="163"/>
      <c r="E38" s="157"/>
    </row>
    <row r="39" ht="18.0" customHeight="1">
      <c r="A39" s="130"/>
      <c r="B39" s="164" t="s">
        <v>93</v>
      </c>
      <c r="C39" s="164" t="s">
        <v>94</v>
      </c>
      <c r="D39" s="164" t="s">
        <v>95</v>
      </c>
      <c r="E39" s="130"/>
    </row>
    <row r="40" ht="18.0" customHeight="1">
      <c r="A40" s="165"/>
      <c r="B40" s="166">
        <f>'Budget estimator'!$C$13</f>
        <v>2250</v>
      </c>
      <c r="C40" s="166">
        <f t="shared" ref="C40:D40" si="5">sum(C36:C38)</f>
        <v>2250</v>
      </c>
      <c r="D40" s="167">
        <f t="shared" si="5"/>
        <v>0</v>
      </c>
      <c r="E40" s="165"/>
    </row>
    <row r="41" ht="30.0" customHeight="1">
      <c r="A41" s="130"/>
      <c r="B41" s="130"/>
      <c r="C41" s="130"/>
      <c r="D41" s="130"/>
      <c r="E41" s="130"/>
    </row>
    <row r="42" ht="18.0" customHeight="1">
      <c r="A42" s="157"/>
      <c r="B42" s="158" t="str">
        <f>'Budget estimator'!$B$14</f>
        <v>Attire</v>
      </c>
      <c r="C42" s="159" t="s">
        <v>90</v>
      </c>
      <c r="D42" s="159" t="s">
        <v>73</v>
      </c>
      <c r="E42" s="157"/>
    </row>
    <row r="43" ht="18.0" customHeight="1">
      <c r="A43" s="157"/>
      <c r="B43" s="157" t="s">
        <v>104</v>
      </c>
      <c r="C43" s="160">
        <v>2000.0</v>
      </c>
      <c r="D43" s="168">
        <v>0.0</v>
      </c>
      <c r="E43" s="157"/>
    </row>
    <row r="44" ht="18.0" customHeight="1">
      <c r="A44" s="157"/>
      <c r="B44" s="157" t="s">
        <v>105</v>
      </c>
      <c r="C44" s="160">
        <v>250.0</v>
      </c>
      <c r="D44" s="168">
        <v>0.0</v>
      </c>
      <c r="E44" s="157"/>
    </row>
    <row r="45" ht="18.0" customHeight="1">
      <c r="A45" s="157"/>
      <c r="B45" s="162"/>
      <c r="C45" s="163"/>
      <c r="D45" s="163"/>
      <c r="E45" s="157"/>
    </row>
    <row r="46" ht="18.0" customHeight="1">
      <c r="A46" s="130"/>
      <c r="B46" s="164" t="s">
        <v>93</v>
      </c>
      <c r="C46" s="164" t="s">
        <v>94</v>
      </c>
      <c r="D46" s="164" t="s">
        <v>95</v>
      </c>
      <c r="E46" s="130"/>
    </row>
    <row r="47" ht="18.0" customHeight="1">
      <c r="A47" s="165"/>
      <c r="B47" s="166">
        <f>'Budget estimator'!$C$14</f>
        <v>2250</v>
      </c>
      <c r="C47" s="166">
        <f t="shared" ref="C47:D47" si="6">sum(C43:C45)</f>
        <v>2250</v>
      </c>
      <c r="D47" s="167">
        <f t="shared" si="6"/>
        <v>0</v>
      </c>
      <c r="E47" s="165"/>
    </row>
    <row r="48" ht="30.0" customHeight="1">
      <c r="A48" s="130"/>
      <c r="B48" s="130"/>
      <c r="C48" s="130"/>
      <c r="D48" s="130"/>
      <c r="E48" s="130"/>
    </row>
    <row r="49" ht="18.0" customHeight="1">
      <c r="A49" s="157"/>
      <c r="B49" s="158" t="str">
        <f>'Budget estimator'!$B$15</f>
        <v>Rings</v>
      </c>
      <c r="C49" s="159" t="s">
        <v>90</v>
      </c>
      <c r="D49" s="159" t="s">
        <v>73</v>
      </c>
      <c r="E49" s="157"/>
    </row>
    <row r="50" ht="18.0" customHeight="1">
      <c r="A50" s="157"/>
      <c r="B50" s="157" t="s">
        <v>106</v>
      </c>
      <c r="C50" s="160">
        <v>500.0</v>
      </c>
      <c r="D50" s="168">
        <v>0.0</v>
      </c>
      <c r="E50" s="157"/>
    </row>
    <row r="51" ht="18.0" customHeight="1">
      <c r="A51" s="157"/>
      <c r="B51" s="162"/>
      <c r="C51" s="163"/>
      <c r="D51" s="163"/>
      <c r="E51" s="157"/>
    </row>
    <row r="52" ht="18.0" customHeight="1">
      <c r="A52" s="130"/>
      <c r="B52" s="164" t="s">
        <v>93</v>
      </c>
      <c r="C52" s="164" t="s">
        <v>94</v>
      </c>
      <c r="D52" s="164" t="s">
        <v>95</v>
      </c>
      <c r="E52" s="130"/>
    </row>
    <row r="53" ht="18.0" customHeight="1">
      <c r="A53" s="165"/>
      <c r="B53" s="166">
        <f>'Budget estimator'!$C$15</f>
        <v>500</v>
      </c>
      <c r="C53" s="166">
        <f t="shared" ref="C53:D53" si="7">sum(C50:C51)</f>
        <v>500</v>
      </c>
      <c r="D53" s="167">
        <f t="shared" si="7"/>
        <v>0</v>
      </c>
      <c r="E53" s="165"/>
    </row>
    <row r="54" ht="30.0" customHeight="1">
      <c r="A54" s="130"/>
      <c r="B54" s="130"/>
      <c r="C54" s="130"/>
      <c r="D54" s="130"/>
      <c r="E54" s="130"/>
    </row>
    <row r="55" ht="18.0" customHeight="1">
      <c r="A55" s="157"/>
      <c r="B55" s="158" t="str">
        <f>'Budget estimator'!$B$16</f>
        <v>Hair &amp; makeup</v>
      </c>
      <c r="C55" s="159" t="s">
        <v>90</v>
      </c>
      <c r="D55" s="159" t="s">
        <v>73</v>
      </c>
      <c r="E55" s="157"/>
    </row>
    <row r="56" ht="18.0" customHeight="1">
      <c r="A56" s="157"/>
      <c r="B56" s="157" t="s">
        <v>107</v>
      </c>
      <c r="C56" s="160">
        <v>250.0</v>
      </c>
      <c r="D56" s="168">
        <v>0.0</v>
      </c>
      <c r="E56" s="157"/>
    </row>
    <row r="57" ht="18.0" customHeight="1">
      <c r="A57" s="157"/>
      <c r="B57" s="162"/>
      <c r="C57" s="163"/>
      <c r="D57" s="163"/>
      <c r="E57" s="157"/>
    </row>
    <row r="58" ht="18.0" customHeight="1">
      <c r="A58" s="130"/>
      <c r="B58" s="164" t="s">
        <v>93</v>
      </c>
      <c r="C58" s="164" t="s">
        <v>94</v>
      </c>
      <c r="D58" s="164" t="s">
        <v>95</v>
      </c>
      <c r="E58" s="130"/>
    </row>
    <row r="59" ht="18.0" customHeight="1">
      <c r="A59" s="165"/>
      <c r="B59" s="166">
        <f>'Budget estimator'!$C$16</f>
        <v>250</v>
      </c>
      <c r="C59" s="166">
        <f>sum(C56:C57)</f>
        <v>250</v>
      </c>
      <c r="D59" s="167">
        <f>SUM(D56:D57)</f>
        <v>0</v>
      </c>
      <c r="E59" s="165"/>
    </row>
    <row r="60" ht="30.0" customHeight="1">
      <c r="A60" s="130"/>
      <c r="B60" s="130"/>
      <c r="C60" s="130"/>
      <c r="D60" s="130"/>
      <c r="E60" s="130"/>
    </row>
    <row r="61" ht="18.0" customHeight="1">
      <c r="A61" s="157"/>
      <c r="B61" s="158" t="str">
        <f>'Budget estimator'!$B$17</f>
        <v>Flowers</v>
      </c>
      <c r="C61" s="159" t="s">
        <v>90</v>
      </c>
      <c r="D61" s="159" t="s">
        <v>73</v>
      </c>
      <c r="E61" s="157"/>
    </row>
    <row r="62" ht="18.0" customHeight="1">
      <c r="A62" s="157"/>
      <c r="B62" s="157" t="s">
        <v>108</v>
      </c>
      <c r="C62" s="160">
        <v>1000.0</v>
      </c>
      <c r="D62" s="168">
        <v>0.0</v>
      </c>
      <c r="E62" s="157"/>
    </row>
    <row r="63" ht="18.0" customHeight="1">
      <c r="A63" s="157"/>
      <c r="B63" s="157" t="s">
        <v>109</v>
      </c>
      <c r="C63" s="160">
        <v>1000.0</v>
      </c>
      <c r="D63" s="168">
        <v>0.0</v>
      </c>
      <c r="E63" s="157"/>
    </row>
    <row r="64" ht="18.0" customHeight="1">
      <c r="A64" s="157"/>
      <c r="B64" s="162"/>
      <c r="C64" s="163"/>
      <c r="D64" s="163"/>
      <c r="E64" s="157"/>
    </row>
    <row r="65" ht="18.0" customHeight="1">
      <c r="A65" s="130"/>
      <c r="B65" s="164" t="s">
        <v>93</v>
      </c>
      <c r="C65" s="164" t="s">
        <v>94</v>
      </c>
      <c r="D65" s="164" t="s">
        <v>95</v>
      </c>
      <c r="E65" s="130"/>
    </row>
    <row r="66" ht="18.0" customHeight="1">
      <c r="A66" s="165"/>
      <c r="B66" s="166">
        <f>'Budget estimator'!$C$17</f>
        <v>2000</v>
      </c>
      <c r="C66" s="166">
        <f>sum(C62:C64)</f>
        <v>2000</v>
      </c>
      <c r="D66" s="167">
        <f>SUM(D62:D64)</f>
        <v>0</v>
      </c>
      <c r="E66" s="165"/>
    </row>
    <row r="67" ht="30.0" customHeight="1">
      <c r="A67" s="130"/>
      <c r="B67" s="169"/>
      <c r="C67" s="130"/>
      <c r="D67" s="130"/>
      <c r="E67" s="130"/>
    </row>
    <row r="68" ht="18.0" customHeight="1">
      <c r="A68" s="157"/>
      <c r="B68" s="158" t="str">
        <f>'Budget estimator'!$B$18</f>
        <v>Cake</v>
      </c>
      <c r="C68" s="159" t="s">
        <v>90</v>
      </c>
      <c r="D68" s="159" t="s">
        <v>73</v>
      </c>
      <c r="E68" s="157"/>
    </row>
    <row r="69" ht="18.0" customHeight="1">
      <c r="A69" s="157"/>
      <c r="B69" s="157" t="s">
        <v>110</v>
      </c>
      <c r="C69" s="160">
        <v>0.0</v>
      </c>
      <c r="D69" s="160">
        <v>0.0</v>
      </c>
      <c r="E69" s="157"/>
    </row>
    <row r="70" ht="18.0" customHeight="1">
      <c r="A70" s="157"/>
      <c r="B70" s="162"/>
      <c r="C70" s="163"/>
      <c r="D70" s="163"/>
      <c r="E70" s="157"/>
    </row>
    <row r="71" ht="18.0" customHeight="1">
      <c r="A71" s="130"/>
      <c r="B71" s="164" t="s">
        <v>93</v>
      </c>
      <c r="C71" s="164" t="s">
        <v>94</v>
      </c>
      <c r="D71" s="164" t="s">
        <v>95</v>
      </c>
      <c r="E71" s="130"/>
    </row>
    <row r="72" ht="18.0" customHeight="1">
      <c r="A72" s="165"/>
      <c r="B72" s="166">
        <f>'Budget estimator'!$C$18</f>
        <v>500</v>
      </c>
      <c r="C72" s="166">
        <f t="shared" ref="C72:D72" si="8">sum(C69:C70)</f>
        <v>0</v>
      </c>
      <c r="D72" s="167">
        <f t="shared" si="8"/>
        <v>0</v>
      </c>
      <c r="E72" s="165"/>
    </row>
    <row r="73" ht="30.0" customHeight="1">
      <c r="A73" s="130"/>
      <c r="B73" s="130"/>
      <c r="C73" s="130"/>
      <c r="D73" s="130"/>
      <c r="E73" s="130"/>
    </row>
    <row r="74" ht="18.0" customHeight="1">
      <c r="A74" s="157"/>
      <c r="B74" s="158" t="str">
        <f>'Budget estimator'!$B$19</f>
        <v>Caterer &amp; drinks</v>
      </c>
      <c r="C74" s="159" t="s">
        <v>90</v>
      </c>
      <c r="D74" s="159" t="s">
        <v>73</v>
      </c>
      <c r="E74" s="157"/>
    </row>
    <row r="75" ht="18.0" customHeight="1">
      <c r="A75" s="157"/>
      <c r="B75" s="157" t="s">
        <v>111</v>
      </c>
      <c r="C75" s="160">
        <v>7000.0</v>
      </c>
      <c r="D75" s="168">
        <v>0.0</v>
      </c>
      <c r="E75" s="157"/>
    </row>
    <row r="76" ht="18.0" customHeight="1">
      <c r="A76" s="157"/>
      <c r="B76" s="157" t="s">
        <v>112</v>
      </c>
      <c r="C76" s="160">
        <v>1500.0</v>
      </c>
      <c r="D76" s="168">
        <v>0.0</v>
      </c>
      <c r="E76" s="157"/>
    </row>
    <row r="77" ht="18.0" customHeight="1">
      <c r="A77" s="157"/>
      <c r="B77" s="162"/>
      <c r="C77" s="163"/>
      <c r="D77" s="163"/>
      <c r="E77" s="157"/>
    </row>
    <row r="78" ht="18.0" customHeight="1">
      <c r="A78" s="130"/>
      <c r="B78" s="164" t="s">
        <v>93</v>
      </c>
      <c r="C78" s="164" t="s">
        <v>94</v>
      </c>
      <c r="D78" s="164" t="s">
        <v>95</v>
      </c>
      <c r="E78" s="130"/>
    </row>
    <row r="79" ht="18.0" customHeight="1">
      <c r="A79" s="165"/>
      <c r="B79" s="166">
        <f>'Budget estimator'!$C$19</f>
        <v>8500</v>
      </c>
      <c r="C79" s="166">
        <f t="shared" ref="C79:D79" si="9">sum(C75:C77)</f>
        <v>8500</v>
      </c>
      <c r="D79" s="167">
        <f t="shared" si="9"/>
        <v>0</v>
      </c>
      <c r="E79" s="165"/>
    </row>
    <row r="80" ht="30.0" customHeight="1">
      <c r="A80" s="130"/>
      <c r="B80" s="130"/>
      <c r="C80" s="130"/>
      <c r="D80" s="130"/>
      <c r="E80" s="130"/>
    </row>
    <row r="81" ht="18.0" customHeight="1">
      <c r="A81" s="157"/>
      <c r="B81" s="158" t="str">
        <f>'Budget estimator'!$B$20</f>
        <v>Photography</v>
      </c>
      <c r="C81" s="159" t="s">
        <v>90</v>
      </c>
      <c r="D81" s="159" t="s">
        <v>73</v>
      </c>
      <c r="E81" s="157"/>
    </row>
    <row r="82" ht="18.0" customHeight="1">
      <c r="A82" s="157"/>
      <c r="B82" s="157" t="s">
        <v>21</v>
      </c>
      <c r="C82" s="160">
        <v>1500.0</v>
      </c>
      <c r="D82" s="168">
        <v>0.0</v>
      </c>
      <c r="E82" s="157"/>
    </row>
    <row r="83" ht="18.0" customHeight="1">
      <c r="A83" s="157"/>
      <c r="B83" s="157" t="s">
        <v>24</v>
      </c>
      <c r="C83" s="160">
        <v>1250.0</v>
      </c>
      <c r="D83" s="168">
        <v>0.0</v>
      </c>
      <c r="E83" s="157"/>
    </row>
    <row r="84" ht="18.0" customHeight="1">
      <c r="A84" s="157"/>
      <c r="B84" s="157" t="s">
        <v>113</v>
      </c>
      <c r="C84" s="160">
        <v>250.0</v>
      </c>
      <c r="D84" s="168">
        <v>0.0</v>
      </c>
      <c r="E84" s="157"/>
    </row>
    <row r="85" ht="18.0" customHeight="1">
      <c r="A85" s="157"/>
      <c r="B85" s="162"/>
      <c r="C85" s="163"/>
      <c r="D85" s="163"/>
      <c r="E85" s="157"/>
    </row>
    <row r="86" ht="18.0" customHeight="1">
      <c r="A86" s="130"/>
      <c r="B86" s="164" t="s">
        <v>93</v>
      </c>
      <c r="C86" s="164" t="s">
        <v>94</v>
      </c>
      <c r="D86" s="164" t="s">
        <v>95</v>
      </c>
      <c r="E86" s="130"/>
    </row>
    <row r="87" ht="18.0" customHeight="1">
      <c r="A87" s="165"/>
      <c r="B87" s="166">
        <f>'Budget estimator'!$C$20</f>
        <v>3000</v>
      </c>
      <c r="C87" s="166">
        <f t="shared" ref="C87:D87" si="10">sum(C82:C85)</f>
        <v>3000</v>
      </c>
      <c r="D87" s="167">
        <f t="shared" si="10"/>
        <v>0</v>
      </c>
      <c r="E87" s="165"/>
    </row>
    <row r="88" ht="30.0" customHeight="1">
      <c r="A88" s="130"/>
      <c r="B88" s="130"/>
      <c r="C88" s="170"/>
      <c r="D88" s="170"/>
      <c r="E88" s="130"/>
    </row>
    <row r="89" ht="18.0" customHeight="1">
      <c r="A89" s="157"/>
      <c r="B89" s="158" t="str">
        <f>'Budget estimator'!$B$21</f>
        <v>Entertainment</v>
      </c>
      <c r="C89" s="159" t="s">
        <v>90</v>
      </c>
      <c r="D89" s="159" t="s">
        <v>73</v>
      </c>
      <c r="E89" s="157"/>
    </row>
    <row r="90" ht="18.0" customHeight="1">
      <c r="A90" s="157"/>
      <c r="B90" s="157" t="s">
        <v>114</v>
      </c>
      <c r="C90" s="160">
        <v>250.0</v>
      </c>
      <c r="D90" s="168">
        <v>0.0</v>
      </c>
      <c r="E90" s="157"/>
    </row>
    <row r="91" ht="18.0" customHeight="1">
      <c r="A91" s="157"/>
      <c r="B91" s="157" t="s">
        <v>77</v>
      </c>
      <c r="C91" s="160">
        <v>1500.0</v>
      </c>
      <c r="D91" s="168">
        <v>0.0</v>
      </c>
      <c r="E91" s="157"/>
    </row>
    <row r="92" ht="18.0" customHeight="1">
      <c r="A92" s="157"/>
      <c r="B92" s="162"/>
      <c r="C92" s="163"/>
      <c r="D92" s="163"/>
      <c r="E92" s="157"/>
    </row>
    <row r="93" ht="18.0" customHeight="1">
      <c r="A93" s="130"/>
      <c r="B93" s="164" t="s">
        <v>93</v>
      </c>
      <c r="C93" s="164" t="s">
        <v>94</v>
      </c>
      <c r="D93" s="164" t="s">
        <v>95</v>
      </c>
      <c r="E93" s="130"/>
    </row>
    <row r="94" ht="18.0" customHeight="1">
      <c r="A94" s="165"/>
      <c r="B94" s="166">
        <f>'Budget estimator'!$C$21</f>
        <v>1750</v>
      </c>
      <c r="C94" s="166">
        <f t="shared" ref="C94:D94" si="11">sum(C90:C92)</f>
        <v>1750</v>
      </c>
      <c r="D94" s="167">
        <f t="shared" si="11"/>
        <v>0</v>
      </c>
      <c r="E94" s="165"/>
    </row>
    <row r="95" ht="30.0" customHeight="1">
      <c r="A95" s="130"/>
      <c r="B95" s="130"/>
      <c r="C95" s="130"/>
      <c r="D95" s="130"/>
      <c r="E95" s="130"/>
    </row>
    <row r="96" ht="18.0" customHeight="1">
      <c r="A96" s="157"/>
      <c r="B96" s="158" t="str">
        <f>'Budget estimator'!$B$22</f>
        <v>Misc</v>
      </c>
      <c r="C96" s="159" t="s">
        <v>90</v>
      </c>
      <c r="D96" s="159" t="s">
        <v>73</v>
      </c>
      <c r="E96" s="157"/>
    </row>
    <row r="97" ht="18.0" customHeight="1">
      <c r="A97" s="157"/>
      <c r="B97" s="171" t="s">
        <v>115</v>
      </c>
      <c r="C97" s="161">
        <v>500.0</v>
      </c>
      <c r="D97" s="168">
        <v>0.0</v>
      </c>
      <c r="E97" s="157"/>
    </row>
    <row r="98" ht="18.0" customHeight="1">
      <c r="A98" s="157"/>
      <c r="B98" s="157" t="s">
        <v>116</v>
      </c>
      <c r="C98" s="161">
        <v>750.0</v>
      </c>
      <c r="D98" s="168">
        <v>0.0</v>
      </c>
      <c r="E98" s="157"/>
    </row>
    <row r="99" ht="18.0" customHeight="1">
      <c r="A99" s="157"/>
      <c r="B99" s="162"/>
      <c r="C99" s="163"/>
      <c r="D99" s="163"/>
      <c r="E99" s="157"/>
    </row>
    <row r="100" ht="18.0" customHeight="1">
      <c r="A100" s="130"/>
      <c r="B100" s="164" t="s">
        <v>93</v>
      </c>
      <c r="C100" s="164" t="s">
        <v>94</v>
      </c>
      <c r="D100" s="164" t="s">
        <v>95</v>
      </c>
      <c r="E100" s="130"/>
    </row>
    <row r="101" ht="18.0" customHeight="1">
      <c r="A101" s="165"/>
      <c r="B101" s="166">
        <f>'Budget estimator'!$C$22</f>
        <v>1250</v>
      </c>
      <c r="C101" s="166">
        <f t="shared" ref="C101:D101" si="12">sum(C97:C99)</f>
        <v>1250</v>
      </c>
      <c r="D101" s="167">
        <f t="shared" si="12"/>
        <v>0</v>
      </c>
      <c r="E101" s="165"/>
    </row>
    <row r="102" ht="30.0" customHeight="1">
      <c r="A102" s="130"/>
      <c r="B102" s="130"/>
      <c r="C102" s="130"/>
      <c r="D102" s="130"/>
      <c r="E102" s="130"/>
    </row>
  </sheetData>
  <mergeCells count="2">
    <mergeCell ref="B2:C2"/>
    <mergeCell ref="B3:D3"/>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3.38"/>
    <col customWidth="1" min="3" max="3" width="12.5"/>
    <col customWidth="1" min="4" max="4" width="16.13"/>
    <col customWidth="1" min="5" max="6" width="14.13"/>
    <col customWidth="1" min="7" max="7" width="12.0"/>
    <col customWidth="1" min="8" max="8" width="9.75"/>
    <col customWidth="1" min="9" max="11" width="9.13"/>
    <col customWidth="1" min="12" max="13" width="8.63"/>
    <col customWidth="1" min="14" max="14" width="16.13"/>
    <col customWidth="1" min="15" max="15" width="8.5"/>
    <col customWidth="1" min="16" max="17" width="14.25"/>
    <col customWidth="1" min="18" max="18" width="17.75"/>
    <col customWidth="1" min="19" max="19" width="5.13"/>
  </cols>
  <sheetData>
    <row r="1" ht="6.0" customHeight="1">
      <c r="A1" s="1"/>
      <c r="B1" s="1"/>
      <c r="C1" s="1"/>
      <c r="D1" s="1"/>
      <c r="E1" s="1"/>
      <c r="F1" s="1"/>
      <c r="G1" s="1"/>
      <c r="H1" s="1"/>
      <c r="I1" s="1"/>
      <c r="J1" s="1"/>
      <c r="K1" s="1"/>
      <c r="L1" s="1"/>
      <c r="M1" s="1"/>
      <c r="N1" s="1"/>
      <c r="O1" s="1"/>
      <c r="P1" s="1"/>
      <c r="Q1" s="1"/>
      <c r="R1" s="1"/>
      <c r="S1" s="1"/>
    </row>
    <row r="2" ht="66.0" customHeight="1">
      <c r="A2" s="12"/>
      <c r="B2" s="52" t="s">
        <v>20</v>
      </c>
      <c r="D2" s="12"/>
      <c r="E2" s="12"/>
      <c r="F2" s="12"/>
      <c r="G2" s="12"/>
      <c r="H2" s="12"/>
      <c r="I2" s="12"/>
      <c r="J2" s="12"/>
      <c r="K2" s="12"/>
      <c r="L2" s="172" t="s">
        <v>117</v>
      </c>
      <c r="S2" s="12"/>
    </row>
    <row r="3" ht="12.0" customHeight="1">
      <c r="A3" s="12"/>
      <c r="B3" s="12"/>
      <c r="C3" s="12"/>
      <c r="D3" s="12"/>
      <c r="E3" s="12"/>
      <c r="F3" s="12"/>
      <c r="G3" s="12"/>
      <c r="H3" s="12"/>
      <c r="I3" s="12"/>
      <c r="J3" s="12"/>
      <c r="K3" s="12"/>
      <c r="L3" s="12"/>
      <c r="M3" s="12"/>
      <c r="N3" s="12"/>
      <c r="O3" s="12"/>
      <c r="P3" s="12"/>
      <c r="Q3" s="12"/>
      <c r="R3" s="12"/>
      <c r="S3" s="12"/>
    </row>
    <row r="4" ht="22.5" customHeight="1">
      <c r="A4" s="173"/>
      <c r="B4" s="174" t="s">
        <v>118</v>
      </c>
      <c r="F4" s="175"/>
      <c r="G4" s="176" t="s">
        <v>119</v>
      </c>
      <c r="I4" s="176" t="s">
        <v>120</v>
      </c>
      <c r="L4" s="177" t="s">
        <v>121</v>
      </c>
      <c r="N4" s="177" t="s">
        <v>122</v>
      </c>
      <c r="Q4" s="178"/>
      <c r="R4" s="173"/>
      <c r="S4" s="173"/>
    </row>
    <row r="5" ht="24.0" customHeight="1">
      <c r="A5" s="179"/>
      <c r="B5" s="180" t="s">
        <v>123</v>
      </c>
      <c r="C5" s="181" t="s">
        <v>124</v>
      </c>
      <c r="D5" s="181" t="s">
        <v>124</v>
      </c>
      <c r="E5" s="181" t="s">
        <v>124</v>
      </c>
      <c r="F5" s="181" t="s">
        <v>124</v>
      </c>
      <c r="G5" s="181" t="s">
        <v>124</v>
      </c>
      <c r="H5" s="181" t="s">
        <v>124</v>
      </c>
      <c r="I5" s="181" t="s">
        <v>124</v>
      </c>
      <c r="J5" s="181" t="s">
        <v>124</v>
      </c>
      <c r="K5" s="181" t="s">
        <v>124</v>
      </c>
      <c r="L5" s="181" t="s">
        <v>124</v>
      </c>
      <c r="M5" s="181" t="s">
        <v>124</v>
      </c>
      <c r="N5" s="181" t="s">
        <v>124</v>
      </c>
      <c r="O5" s="181" t="s">
        <v>124</v>
      </c>
      <c r="P5" s="181" t="s">
        <v>124</v>
      </c>
      <c r="Q5" s="181" t="s">
        <v>124</v>
      </c>
      <c r="R5" s="181" t="s">
        <v>124</v>
      </c>
      <c r="S5" s="179"/>
    </row>
    <row r="6" ht="21.0" customHeight="1">
      <c r="A6" s="49"/>
      <c r="B6" s="182" t="s">
        <v>125</v>
      </c>
      <c r="C6" s="182" t="s">
        <v>126</v>
      </c>
      <c r="D6" s="183" t="s">
        <v>127</v>
      </c>
      <c r="E6" s="184" t="s">
        <v>64</v>
      </c>
      <c r="F6" s="184"/>
      <c r="G6" s="185" t="s">
        <v>128</v>
      </c>
      <c r="H6" s="186" t="s">
        <v>128</v>
      </c>
      <c r="I6" s="187" t="s">
        <v>129</v>
      </c>
      <c r="J6" s="188">
        <v>2.0</v>
      </c>
      <c r="K6" s="188"/>
      <c r="L6" s="189">
        <v>1.0</v>
      </c>
      <c r="M6" s="186"/>
      <c r="N6" s="188" t="s">
        <v>130</v>
      </c>
      <c r="O6" s="187">
        <v>1.0</v>
      </c>
      <c r="P6" s="188"/>
      <c r="Q6" s="190"/>
      <c r="R6" s="191" t="s">
        <v>131</v>
      </c>
      <c r="S6" s="49"/>
    </row>
    <row r="7" ht="21.0" customHeight="1">
      <c r="A7" s="49"/>
      <c r="B7" s="192" t="s">
        <v>125</v>
      </c>
      <c r="C7" s="192" t="s">
        <v>126</v>
      </c>
      <c r="D7" s="193"/>
      <c r="E7" s="193"/>
      <c r="F7" s="193"/>
      <c r="G7" s="194"/>
      <c r="H7" s="195"/>
      <c r="I7" s="196"/>
      <c r="J7" s="196"/>
      <c r="K7" s="197"/>
      <c r="L7" s="194"/>
      <c r="M7" s="195"/>
      <c r="N7" s="197"/>
      <c r="O7" s="196"/>
      <c r="P7" s="197"/>
      <c r="Q7" s="195"/>
      <c r="R7" s="198"/>
      <c r="S7" s="49"/>
    </row>
    <row r="8" ht="21.0" customHeight="1">
      <c r="A8" s="49"/>
      <c r="B8" s="199"/>
      <c r="C8" s="199"/>
      <c r="D8" s="193"/>
      <c r="E8" s="193"/>
      <c r="F8" s="193"/>
      <c r="G8" s="194"/>
      <c r="H8" s="195"/>
      <c r="I8" s="196"/>
      <c r="J8" s="196"/>
      <c r="K8" s="197"/>
      <c r="L8" s="194"/>
      <c r="M8" s="195"/>
      <c r="N8" s="197"/>
      <c r="O8" s="197"/>
      <c r="P8" s="197"/>
      <c r="Q8" s="195"/>
      <c r="R8" s="198"/>
      <c r="S8" s="49"/>
    </row>
    <row r="9" ht="21.0" customHeight="1">
      <c r="A9" s="49"/>
      <c r="B9" s="199"/>
      <c r="C9" s="199"/>
      <c r="D9" s="193"/>
      <c r="E9" s="193"/>
      <c r="F9" s="193"/>
      <c r="G9" s="194"/>
      <c r="H9" s="195"/>
      <c r="I9" s="196"/>
      <c r="J9" s="196"/>
      <c r="K9" s="197"/>
      <c r="L9" s="194"/>
      <c r="M9" s="195"/>
      <c r="N9" s="197"/>
      <c r="O9" s="197"/>
      <c r="P9" s="197"/>
      <c r="Q9" s="195"/>
      <c r="R9" s="198"/>
      <c r="S9" s="49"/>
    </row>
    <row r="10" ht="21.0" customHeight="1">
      <c r="A10" s="49"/>
      <c r="B10" s="199"/>
      <c r="C10" s="199"/>
      <c r="D10" s="193"/>
      <c r="E10" s="193"/>
      <c r="F10" s="193"/>
      <c r="G10" s="194"/>
      <c r="H10" s="195"/>
      <c r="I10" s="196"/>
      <c r="J10" s="196"/>
      <c r="K10" s="197"/>
      <c r="L10" s="194"/>
      <c r="M10" s="195"/>
      <c r="N10" s="197"/>
      <c r="O10" s="197"/>
      <c r="P10" s="197"/>
      <c r="Q10" s="195"/>
      <c r="R10" s="198"/>
      <c r="S10" s="49"/>
    </row>
    <row r="11" ht="21.0" customHeight="1">
      <c r="A11" s="49"/>
      <c r="B11" s="199"/>
      <c r="C11" s="199"/>
      <c r="D11" s="193"/>
      <c r="E11" s="193"/>
      <c r="F11" s="193"/>
      <c r="G11" s="194"/>
      <c r="H11" s="195"/>
      <c r="I11" s="196"/>
      <c r="J11" s="196"/>
      <c r="K11" s="197"/>
      <c r="L11" s="194"/>
      <c r="M11" s="195"/>
      <c r="N11" s="197"/>
      <c r="O11" s="197"/>
      <c r="P11" s="197"/>
      <c r="Q11" s="195"/>
      <c r="R11" s="198"/>
      <c r="S11" s="49"/>
    </row>
    <row r="12" ht="21.0" customHeight="1">
      <c r="A12" s="49"/>
      <c r="B12" s="199"/>
      <c r="C12" s="199"/>
      <c r="D12" s="193"/>
      <c r="E12" s="193"/>
      <c r="F12" s="193"/>
      <c r="G12" s="194"/>
      <c r="H12" s="195"/>
      <c r="I12" s="196"/>
      <c r="J12" s="196"/>
      <c r="K12" s="197"/>
      <c r="L12" s="194"/>
      <c r="M12" s="195"/>
      <c r="N12" s="197"/>
      <c r="O12" s="197"/>
      <c r="P12" s="197"/>
      <c r="Q12" s="195"/>
      <c r="R12" s="198"/>
      <c r="S12" s="49"/>
    </row>
    <row r="13" ht="21.0" customHeight="1">
      <c r="A13" s="49"/>
      <c r="B13" s="199"/>
      <c r="C13" s="199"/>
      <c r="D13" s="193"/>
      <c r="E13" s="193"/>
      <c r="F13" s="193"/>
      <c r="G13" s="194"/>
      <c r="H13" s="195"/>
      <c r="I13" s="196"/>
      <c r="J13" s="196"/>
      <c r="K13" s="197"/>
      <c r="L13" s="194"/>
      <c r="M13" s="195"/>
      <c r="N13" s="197"/>
      <c r="O13" s="197"/>
      <c r="P13" s="197"/>
      <c r="Q13" s="195"/>
      <c r="R13" s="198"/>
      <c r="S13" s="49"/>
    </row>
    <row r="14" ht="21.0" customHeight="1">
      <c r="A14" s="49"/>
      <c r="B14" s="199"/>
      <c r="C14" s="199"/>
      <c r="D14" s="193"/>
      <c r="E14" s="193"/>
      <c r="F14" s="193"/>
      <c r="G14" s="194"/>
      <c r="H14" s="195"/>
      <c r="I14" s="196"/>
      <c r="J14" s="196"/>
      <c r="K14" s="197"/>
      <c r="L14" s="194"/>
      <c r="M14" s="195"/>
      <c r="N14" s="197"/>
      <c r="O14" s="197"/>
      <c r="P14" s="197"/>
      <c r="Q14" s="195"/>
      <c r="R14" s="198"/>
      <c r="S14" s="49"/>
    </row>
    <row r="15" ht="21.0" customHeight="1">
      <c r="A15" s="49"/>
      <c r="B15" s="199"/>
      <c r="C15" s="199"/>
      <c r="D15" s="193"/>
      <c r="E15" s="193"/>
      <c r="F15" s="193"/>
      <c r="G15" s="194"/>
      <c r="H15" s="195"/>
      <c r="I15" s="196"/>
      <c r="J15" s="196"/>
      <c r="K15" s="197"/>
      <c r="L15" s="194"/>
      <c r="M15" s="195"/>
      <c r="N15" s="197"/>
      <c r="O15" s="197"/>
      <c r="P15" s="197"/>
      <c r="Q15" s="195"/>
      <c r="R15" s="198"/>
      <c r="S15" s="49"/>
    </row>
    <row r="16" ht="21.0" customHeight="1">
      <c r="A16" s="49"/>
      <c r="B16" s="199"/>
      <c r="C16" s="199"/>
      <c r="D16" s="193"/>
      <c r="E16" s="193"/>
      <c r="F16" s="193"/>
      <c r="G16" s="194"/>
      <c r="H16" s="195"/>
      <c r="I16" s="196"/>
      <c r="J16" s="196"/>
      <c r="K16" s="197"/>
      <c r="L16" s="194"/>
      <c r="M16" s="195"/>
      <c r="N16" s="197"/>
      <c r="O16" s="197"/>
      <c r="P16" s="197"/>
      <c r="Q16" s="195"/>
      <c r="R16" s="198"/>
      <c r="S16" s="49"/>
    </row>
    <row r="17" ht="21.0" customHeight="1">
      <c r="A17" s="49"/>
      <c r="B17" s="199"/>
      <c r="C17" s="199"/>
      <c r="D17" s="193"/>
      <c r="E17" s="193"/>
      <c r="F17" s="193"/>
      <c r="G17" s="194"/>
      <c r="H17" s="195"/>
      <c r="I17" s="196"/>
      <c r="J17" s="196"/>
      <c r="K17" s="197"/>
      <c r="L17" s="194"/>
      <c r="M17" s="195"/>
      <c r="N17" s="197"/>
      <c r="O17" s="197"/>
      <c r="P17" s="197"/>
      <c r="Q17" s="195"/>
      <c r="R17" s="198"/>
      <c r="S17" s="49"/>
    </row>
    <row r="18" ht="21.0" customHeight="1">
      <c r="A18" s="49"/>
      <c r="B18" s="199"/>
      <c r="C18" s="199"/>
      <c r="D18" s="193"/>
      <c r="E18" s="193"/>
      <c r="F18" s="193"/>
      <c r="G18" s="194"/>
      <c r="H18" s="195"/>
      <c r="I18" s="196"/>
      <c r="J18" s="196"/>
      <c r="K18" s="197"/>
      <c r="L18" s="194"/>
      <c r="M18" s="195"/>
      <c r="N18" s="197"/>
      <c r="O18" s="197"/>
      <c r="P18" s="197"/>
      <c r="Q18" s="195"/>
      <c r="R18" s="198"/>
      <c r="S18" s="49"/>
    </row>
    <row r="19" ht="21.0" customHeight="1">
      <c r="A19" s="49"/>
      <c r="B19" s="199"/>
      <c r="C19" s="199"/>
      <c r="D19" s="193"/>
      <c r="E19" s="193"/>
      <c r="F19" s="193"/>
      <c r="G19" s="194"/>
      <c r="H19" s="195"/>
      <c r="I19" s="196"/>
      <c r="J19" s="196"/>
      <c r="K19" s="197"/>
      <c r="L19" s="194"/>
      <c r="M19" s="195"/>
      <c r="N19" s="197"/>
      <c r="O19" s="197"/>
      <c r="P19" s="197"/>
      <c r="Q19" s="195"/>
      <c r="R19" s="198"/>
      <c r="S19" s="49"/>
    </row>
    <row r="20" ht="21.0" customHeight="1">
      <c r="A20" s="49"/>
      <c r="B20" s="199"/>
      <c r="C20" s="199"/>
      <c r="D20" s="193"/>
      <c r="E20" s="193"/>
      <c r="F20" s="193"/>
      <c r="G20" s="194"/>
      <c r="H20" s="195"/>
      <c r="I20" s="196"/>
      <c r="J20" s="196"/>
      <c r="K20" s="197"/>
      <c r="L20" s="194"/>
      <c r="M20" s="195"/>
      <c r="N20" s="197"/>
      <c r="O20" s="197"/>
      <c r="P20" s="197"/>
      <c r="Q20" s="195"/>
      <c r="R20" s="198"/>
      <c r="S20" s="49"/>
    </row>
    <row r="21" ht="21.0" customHeight="1">
      <c r="A21" s="49"/>
      <c r="B21" s="199"/>
      <c r="C21" s="199"/>
      <c r="D21" s="193"/>
      <c r="E21" s="193"/>
      <c r="F21" s="193"/>
      <c r="G21" s="194"/>
      <c r="H21" s="195"/>
      <c r="I21" s="196"/>
      <c r="J21" s="196"/>
      <c r="K21" s="197"/>
      <c r="L21" s="194"/>
      <c r="M21" s="195"/>
      <c r="N21" s="197"/>
      <c r="O21" s="197"/>
      <c r="P21" s="197"/>
      <c r="Q21" s="195"/>
      <c r="R21" s="198"/>
      <c r="S21" s="49"/>
    </row>
    <row r="22" ht="21.0" customHeight="1">
      <c r="A22" s="49"/>
      <c r="B22" s="199"/>
      <c r="C22" s="199"/>
      <c r="D22" s="193"/>
      <c r="E22" s="193"/>
      <c r="F22" s="193"/>
      <c r="G22" s="194"/>
      <c r="H22" s="195"/>
      <c r="I22" s="196"/>
      <c r="J22" s="196"/>
      <c r="K22" s="197"/>
      <c r="L22" s="194"/>
      <c r="M22" s="195"/>
      <c r="N22" s="197"/>
      <c r="O22" s="197"/>
      <c r="P22" s="197"/>
      <c r="Q22" s="195"/>
      <c r="R22" s="198"/>
      <c r="S22" s="49"/>
    </row>
    <row r="23" ht="21.0" customHeight="1">
      <c r="A23" s="49"/>
      <c r="B23" s="199"/>
      <c r="C23" s="199"/>
      <c r="D23" s="193"/>
      <c r="E23" s="193"/>
      <c r="F23" s="193"/>
      <c r="G23" s="194"/>
      <c r="H23" s="195"/>
      <c r="I23" s="196"/>
      <c r="J23" s="196"/>
      <c r="K23" s="197"/>
      <c r="L23" s="194"/>
      <c r="M23" s="195"/>
      <c r="N23" s="197"/>
      <c r="O23" s="197"/>
      <c r="P23" s="197"/>
      <c r="Q23" s="195"/>
      <c r="R23" s="198"/>
      <c r="S23" s="49"/>
    </row>
    <row r="24" ht="21.0" customHeight="1">
      <c r="A24" s="49"/>
      <c r="B24" s="199"/>
      <c r="C24" s="199"/>
      <c r="D24" s="193"/>
      <c r="E24" s="193"/>
      <c r="F24" s="193"/>
      <c r="G24" s="194"/>
      <c r="H24" s="195"/>
      <c r="I24" s="196"/>
      <c r="J24" s="196"/>
      <c r="K24" s="197"/>
      <c r="L24" s="194"/>
      <c r="M24" s="195"/>
      <c r="N24" s="197"/>
      <c r="O24" s="197"/>
      <c r="P24" s="197"/>
      <c r="Q24" s="195"/>
      <c r="R24" s="198"/>
      <c r="S24" s="49"/>
    </row>
    <row r="25" ht="21.0" customHeight="1">
      <c r="A25" s="49"/>
      <c r="B25" s="199"/>
      <c r="C25" s="199"/>
      <c r="D25" s="193"/>
      <c r="E25" s="193"/>
      <c r="F25" s="193"/>
      <c r="G25" s="194"/>
      <c r="H25" s="195"/>
      <c r="I25" s="196"/>
      <c r="J25" s="196"/>
      <c r="K25" s="197"/>
      <c r="L25" s="194"/>
      <c r="M25" s="195"/>
      <c r="N25" s="197"/>
      <c r="O25" s="197"/>
      <c r="P25" s="197"/>
      <c r="Q25" s="195"/>
      <c r="R25" s="198"/>
      <c r="S25" s="49"/>
    </row>
    <row r="26" ht="21.0" customHeight="1">
      <c r="A26" s="49"/>
      <c r="B26" s="199"/>
      <c r="C26" s="199"/>
      <c r="D26" s="193"/>
      <c r="E26" s="193"/>
      <c r="F26" s="193"/>
      <c r="G26" s="194"/>
      <c r="H26" s="195"/>
      <c r="I26" s="196"/>
      <c r="J26" s="196"/>
      <c r="K26" s="197"/>
      <c r="L26" s="194"/>
      <c r="M26" s="195"/>
      <c r="N26" s="197"/>
      <c r="O26" s="197"/>
      <c r="P26" s="197"/>
      <c r="Q26" s="195"/>
      <c r="R26" s="198"/>
      <c r="S26" s="49"/>
    </row>
    <row r="27" ht="21.0" customHeight="1">
      <c r="A27" s="49"/>
      <c r="B27" s="199"/>
      <c r="C27" s="199"/>
      <c r="D27" s="193"/>
      <c r="E27" s="193"/>
      <c r="F27" s="193"/>
      <c r="G27" s="194"/>
      <c r="H27" s="195"/>
      <c r="I27" s="196"/>
      <c r="J27" s="196"/>
      <c r="K27" s="197"/>
      <c r="L27" s="194"/>
      <c r="M27" s="195"/>
      <c r="N27" s="197"/>
      <c r="O27" s="197"/>
      <c r="P27" s="197"/>
      <c r="Q27" s="195"/>
      <c r="R27" s="198"/>
      <c r="S27" s="49"/>
    </row>
    <row r="28" ht="21.0" customHeight="1">
      <c r="A28" s="49"/>
      <c r="B28" s="199"/>
      <c r="C28" s="199"/>
      <c r="D28" s="193"/>
      <c r="E28" s="193"/>
      <c r="F28" s="193"/>
      <c r="G28" s="194"/>
      <c r="H28" s="195"/>
      <c r="I28" s="196"/>
      <c r="J28" s="196"/>
      <c r="K28" s="197"/>
      <c r="L28" s="194"/>
      <c r="M28" s="195"/>
      <c r="N28" s="197"/>
      <c r="O28" s="197"/>
      <c r="P28" s="197"/>
      <c r="Q28" s="195"/>
      <c r="R28" s="198"/>
      <c r="S28" s="49"/>
    </row>
    <row r="29" ht="21.0" customHeight="1">
      <c r="A29" s="49"/>
      <c r="B29" s="199"/>
      <c r="C29" s="199"/>
      <c r="D29" s="193"/>
      <c r="E29" s="193"/>
      <c r="F29" s="193"/>
      <c r="G29" s="194"/>
      <c r="H29" s="195"/>
      <c r="I29" s="196"/>
      <c r="J29" s="196"/>
      <c r="K29" s="197"/>
      <c r="L29" s="194"/>
      <c r="M29" s="195"/>
      <c r="N29" s="197"/>
      <c r="O29" s="197"/>
      <c r="P29" s="197"/>
      <c r="Q29" s="195"/>
      <c r="R29" s="198"/>
      <c r="S29" s="49"/>
    </row>
    <row r="30" ht="21.0" customHeight="1">
      <c r="A30" s="49"/>
      <c r="B30" s="199"/>
      <c r="C30" s="199"/>
      <c r="D30" s="193"/>
      <c r="E30" s="193"/>
      <c r="F30" s="193"/>
      <c r="G30" s="194"/>
      <c r="H30" s="195"/>
      <c r="I30" s="196"/>
      <c r="J30" s="196"/>
      <c r="K30" s="197"/>
      <c r="L30" s="194"/>
      <c r="M30" s="195"/>
      <c r="N30" s="197"/>
      <c r="O30" s="197"/>
      <c r="P30" s="197"/>
      <c r="Q30" s="195"/>
      <c r="R30" s="198"/>
      <c r="S30" s="49"/>
    </row>
    <row r="31" ht="21.0" customHeight="1">
      <c r="A31" s="49"/>
      <c r="B31" s="199"/>
      <c r="C31" s="199"/>
      <c r="D31" s="193"/>
      <c r="E31" s="193"/>
      <c r="F31" s="193"/>
      <c r="G31" s="194"/>
      <c r="H31" s="195"/>
      <c r="I31" s="196"/>
      <c r="J31" s="196"/>
      <c r="K31" s="197"/>
      <c r="L31" s="194"/>
      <c r="M31" s="195"/>
      <c r="N31" s="197"/>
      <c r="O31" s="197"/>
      <c r="P31" s="197"/>
      <c r="Q31" s="195"/>
      <c r="R31" s="198"/>
      <c r="S31" s="49"/>
    </row>
    <row r="32" ht="21.0" customHeight="1">
      <c r="A32" s="49"/>
      <c r="B32" s="199"/>
      <c r="C32" s="199"/>
      <c r="D32" s="193"/>
      <c r="E32" s="193"/>
      <c r="F32" s="193"/>
      <c r="G32" s="194"/>
      <c r="H32" s="195"/>
      <c r="I32" s="196"/>
      <c r="J32" s="196"/>
      <c r="K32" s="197"/>
      <c r="L32" s="194"/>
      <c r="M32" s="195"/>
      <c r="N32" s="197"/>
      <c r="O32" s="197"/>
      <c r="P32" s="197"/>
      <c r="Q32" s="195"/>
      <c r="R32" s="198"/>
      <c r="S32" s="49"/>
    </row>
    <row r="33" ht="21.0" customHeight="1">
      <c r="A33" s="49"/>
      <c r="B33" s="199"/>
      <c r="C33" s="199"/>
      <c r="D33" s="193"/>
      <c r="E33" s="193"/>
      <c r="F33" s="193"/>
      <c r="G33" s="194"/>
      <c r="H33" s="195"/>
      <c r="I33" s="196"/>
      <c r="J33" s="196"/>
      <c r="K33" s="197"/>
      <c r="L33" s="194"/>
      <c r="M33" s="195"/>
      <c r="N33" s="197"/>
      <c r="O33" s="197"/>
      <c r="P33" s="197"/>
      <c r="Q33" s="195"/>
      <c r="R33" s="198"/>
      <c r="S33" s="49"/>
    </row>
    <row r="34" ht="21.0" customHeight="1">
      <c r="A34" s="49"/>
      <c r="B34" s="199"/>
      <c r="C34" s="199"/>
      <c r="D34" s="193"/>
      <c r="E34" s="193"/>
      <c r="F34" s="193"/>
      <c r="G34" s="194"/>
      <c r="H34" s="195"/>
      <c r="I34" s="196"/>
      <c r="J34" s="196"/>
      <c r="K34" s="197"/>
      <c r="L34" s="194"/>
      <c r="M34" s="195"/>
      <c r="N34" s="197"/>
      <c r="O34" s="197"/>
      <c r="P34" s="197"/>
      <c r="Q34" s="195"/>
      <c r="R34" s="198"/>
      <c r="S34" s="49"/>
    </row>
    <row r="35" ht="21.0" customHeight="1">
      <c r="A35" s="49"/>
      <c r="B35" s="199"/>
      <c r="C35" s="199"/>
      <c r="D35" s="193"/>
      <c r="E35" s="193"/>
      <c r="F35" s="193"/>
      <c r="G35" s="194"/>
      <c r="H35" s="195"/>
      <c r="I35" s="196"/>
      <c r="J35" s="196"/>
      <c r="K35" s="197"/>
      <c r="L35" s="194"/>
      <c r="M35" s="195"/>
      <c r="N35" s="197"/>
      <c r="O35" s="197"/>
      <c r="P35" s="197"/>
      <c r="Q35" s="195"/>
      <c r="R35" s="198"/>
      <c r="S35" s="49"/>
    </row>
    <row r="36" ht="21.0" customHeight="1">
      <c r="A36" s="49"/>
      <c r="B36" s="199"/>
      <c r="C36" s="199"/>
      <c r="D36" s="193"/>
      <c r="E36" s="193"/>
      <c r="F36" s="193"/>
      <c r="G36" s="194"/>
      <c r="H36" s="195"/>
      <c r="I36" s="196"/>
      <c r="J36" s="196"/>
      <c r="K36" s="197"/>
      <c r="L36" s="194"/>
      <c r="M36" s="195"/>
      <c r="N36" s="197"/>
      <c r="O36" s="197"/>
      <c r="P36" s="197"/>
      <c r="Q36" s="195"/>
      <c r="R36" s="198"/>
      <c r="S36" s="49"/>
    </row>
    <row r="37" ht="21.0" customHeight="1">
      <c r="A37" s="49"/>
      <c r="B37" s="199"/>
      <c r="C37" s="199"/>
      <c r="D37" s="193"/>
      <c r="E37" s="193"/>
      <c r="F37" s="193"/>
      <c r="G37" s="194"/>
      <c r="H37" s="195"/>
      <c r="I37" s="196"/>
      <c r="J37" s="196"/>
      <c r="K37" s="197"/>
      <c r="L37" s="194"/>
      <c r="M37" s="195"/>
      <c r="N37" s="197"/>
      <c r="O37" s="197"/>
      <c r="P37" s="197"/>
      <c r="Q37" s="195"/>
      <c r="R37" s="198"/>
      <c r="S37" s="49"/>
    </row>
    <row r="38" ht="21.0" customHeight="1">
      <c r="A38" s="49"/>
      <c r="B38" s="199"/>
      <c r="C38" s="199"/>
      <c r="D38" s="193"/>
      <c r="E38" s="193"/>
      <c r="F38" s="193"/>
      <c r="G38" s="194"/>
      <c r="H38" s="195"/>
      <c r="I38" s="196"/>
      <c r="J38" s="196"/>
      <c r="K38" s="197"/>
      <c r="L38" s="194"/>
      <c r="M38" s="195"/>
      <c r="N38" s="197"/>
      <c r="O38" s="197"/>
      <c r="P38" s="197"/>
      <c r="Q38" s="195"/>
      <c r="R38" s="198"/>
      <c r="S38" s="49"/>
    </row>
    <row r="39" ht="21.0" customHeight="1">
      <c r="A39" s="49"/>
      <c r="B39" s="199"/>
      <c r="C39" s="199"/>
      <c r="D39" s="193"/>
      <c r="E39" s="193"/>
      <c r="F39" s="193"/>
      <c r="G39" s="194"/>
      <c r="H39" s="195"/>
      <c r="I39" s="196"/>
      <c r="J39" s="196"/>
      <c r="K39" s="197"/>
      <c r="L39" s="194"/>
      <c r="M39" s="195"/>
      <c r="N39" s="197"/>
      <c r="O39" s="197"/>
      <c r="P39" s="197"/>
      <c r="Q39" s="195"/>
      <c r="R39" s="198"/>
      <c r="S39" s="49"/>
    </row>
    <row r="40" ht="21.0" customHeight="1">
      <c r="A40" s="49"/>
      <c r="B40" s="199"/>
      <c r="C40" s="199"/>
      <c r="D40" s="193"/>
      <c r="E40" s="193"/>
      <c r="F40" s="193"/>
      <c r="G40" s="194"/>
      <c r="H40" s="195"/>
      <c r="I40" s="196"/>
      <c r="J40" s="196"/>
      <c r="K40" s="197"/>
      <c r="L40" s="194"/>
      <c r="M40" s="195"/>
      <c r="N40" s="197"/>
      <c r="O40" s="197"/>
      <c r="P40" s="197"/>
      <c r="Q40" s="195"/>
      <c r="R40" s="198"/>
      <c r="S40" s="49"/>
    </row>
    <row r="41" ht="21.0" customHeight="1">
      <c r="A41" s="49"/>
      <c r="B41" s="199"/>
      <c r="C41" s="199"/>
      <c r="D41" s="193"/>
      <c r="E41" s="193"/>
      <c r="F41" s="193"/>
      <c r="G41" s="194"/>
      <c r="H41" s="195"/>
      <c r="I41" s="196"/>
      <c r="J41" s="196"/>
      <c r="K41" s="197"/>
      <c r="L41" s="194"/>
      <c r="M41" s="195"/>
      <c r="N41" s="197"/>
      <c r="O41" s="197"/>
      <c r="P41" s="197"/>
      <c r="Q41" s="195"/>
      <c r="R41" s="198"/>
      <c r="S41" s="49"/>
    </row>
    <row r="42" ht="21.0" customHeight="1">
      <c r="A42" s="49"/>
      <c r="B42" s="199"/>
      <c r="C42" s="199"/>
      <c r="D42" s="193"/>
      <c r="E42" s="193"/>
      <c r="F42" s="193"/>
      <c r="G42" s="194"/>
      <c r="H42" s="195"/>
      <c r="I42" s="196"/>
      <c r="J42" s="196"/>
      <c r="K42" s="197"/>
      <c r="L42" s="194"/>
      <c r="M42" s="195"/>
      <c r="N42" s="197"/>
      <c r="O42" s="197"/>
      <c r="P42" s="197"/>
      <c r="Q42" s="195"/>
      <c r="R42" s="198"/>
      <c r="S42" s="49"/>
    </row>
    <row r="43" ht="21.0" customHeight="1">
      <c r="A43" s="49"/>
      <c r="B43" s="199"/>
      <c r="C43" s="199"/>
      <c r="D43" s="193"/>
      <c r="E43" s="193"/>
      <c r="F43" s="193"/>
      <c r="G43" s="194"/>
      <c r="H43" s="195"/>
      <c r="I43" s="196"/>
      <c r="J43" s="197"/>
      <c r="K43" s="197"/>
      <c r="L43" s="194"/>
      <c r="M43" s="195"/>
      <c r="N43" s="197"/>
      <c r="O43" s="197"/>
      <c r="P43" s="197"/>
      <c r="Q43" s="195"/>
      <c r="R43" s="198"/>
      <c r="S43" s="49"/>
    </row>
    <row r="44" ht="21.0" customHeight="1">
      <c r="A44" s="49"/>
      <c r="B44" s="199"/>
      <c r="C44" s="199"/>
      <c r="D44" s="193"/>
      <c r="E44" s="193"/>
      <c r="F44" s="193"/>
      <c r="G44" s="194"/>
      <c r="H44" s="195"/>
      <c r="I44" s="196"/>
      <c r="J44" s="197"/>
      <c r="K44" s="197"/>
      <c r="L44" s="194"/>
      <c r="M44" s="195"/>
      <c r="N44" s="197"/>
      <c r="O44" s="197"/>
      <c r="P44" s="197"/>
      <c r="Q44" s="195"/>
      <c r="R44" s="198"/>
      <c r="S44" s="49"/>
    </row>
    <row r="45" ht="21.0" customHeight="1">
      <c r="A45" s="49"/>
      <c r="B45" s="199"/>
      <c r="C45" s="199"/>
      <c r="D45" s="193"/>
      <c r="E45" s="193"/>
      <c r="F45" s="193"/>
      <c r="G45" s="194"/>
      <c r="H45" s="195"/>
      <c r="I45" s="197"/>
      <c r="J45" s="197"/>
      <c r="K45" s="197"/>
      <c r="L45" s="194"/>
      <c r="M45" s="195"/>
      <c r="N45" s="197"/>
      <c r="O45" s="197"/>
      <c r="P45" s="197"/>
      <c r="Q45" s="195"/>
      <c r="R45" s="198"/>
      <c r="S45" s="49"/>
    </row>
    <row r="46" ht="21.0" customHeight="1">
      <c r="A46" s="49"/>
      <c r="B46" s="199"/>
      <c r="C46" s="199"/>
      <c r="D46" s="193"/>
      <c r="E46" s="193"/>
      <c r="F46" s="193"/>
      <c r="G46" s="194"/>
      <c r="H46" s="195"/>
      <c r="I46" s="197"/>
      <c r="J46" s="197"/>
      <c r="K46" s="197"/>
      <c r="L46" s="194"/>
      <c r="M46" s="195"/>
      <c r="N46" s="197"/>
      <c r="O46" s="197"/>
      <c r="P46" s="197"/>
      <c r="Q46" s="195"/>
      <c r="R46" s="198"/>
      <c r="S46" s="49"/>
    </row>
    <row r="47" ht="21.0" customHeight="1">
      <c r="A47" s="49"/>
      <c r="B47" s="199"/>
      <c r="C47" s="199"/>
      <c r="D47" s="193"/>
      <c r="E47" s="193"/>
      <c r="F47" s="193"/>
      <c r="G47" s="194"/>
      <c r="H47" s="195"/>
      <c r="I47" s="197"/>
      <c r="J47" s="197"/>
      <c r="K47" s="197"/>
      <c r="L47" s="194"/>
      <c r="M47" s="195"/>
      <c r="N47" s="197"/>
      <c r="O47" s="197"/>
      <c r="P47" s="197"/>
      <c r="Q47" s="195"/>
      <c r="R47" s="198"/>
      <c r="S47" s="49"/>
    </row>
    <row r="48" ht="21.0" customHeight="1">
      <c r="A48" s="49"/>
      <c r="B48" s="199"/>
      <c r="C48" s="199"/>
      <c r="D48" s="193"/>
      <c r="E48" s="193"/>
      <c r="F48" s="193"/>
      <c r="G48" s="194"/>
      <c r="H48" s="195"/>
      <c r="I48" s="197"/>
      <c r="J48" s="197"/>
      <c r="K48" s="197"/>
      <c r="L48" s="194"/>
      <c r="M48" s="195"/>
      <c r="N48" s="197"/>
      <c r="O48" s="197"/>
      <c r="P48" s="197"/>
      <c r="Q48" s="195"/>
      <c r="R48" s="198"/>
      <c r="S48" s="49"/>
    </row>
    <row r="49" ht="21.0" customHeight="1">
      <c r="A49" s="49"/>
      <c r="B49" s="199"/>
      <c r="C49" s="199"/>
      <c r="D49" s="193"/>
      <c r="E49" s="193"/>
      <c r="F49" s="193"/>
      <c r="G49" s="194"/>
      <c r="H49" s="195"/>
      <c r="I49" s="197"/>
      <c r="J49" s="197"/>
      <c r="K49" s="197"/>
      <c r="L49" s="194"/>
      <c r="M49" s="195"/>
      <c r="N49" s="197"/>
      <c r="O49" s="197"/>
      <c r="P49" s="197"/>
      <c r="Q49" s="195"/>
      <c r="R49" s="198"/>
      <c r="S49" s="49"/>
    </row>
    <row r="50" ht="21.0" customHeight="1">
      <c r="A50" s="49"/>
      <c r="B50" s="199"/>
      <c r="C50" s="199"/>
      <c r="D50" s="193"/>
      <c r="E50" s="193"/>
      <c r="F50" s="193"/>
      <c r="G50" s="194"/>
      <c r="H50" s="195"/>
      <c r="I50" s="197"/>
      <c r="J50" s="197"/>
      <c r="K50" s="197"/>
      <c r="L50" s="194"/>
      <c r="M50" s="195"/>
      <c r="N50" s="197"/>
      <c r="O50" s="197"/>
      <c r="P50" s="197"/>
      <c r="Q50" s="195"/>
      <c r="R50" s="198"/>
      <c r="S50" s="49"/>
    </row>
    <row r="51" ht="21.0" customHeight="1">
      <c r="A51" s="49"/>
      <c r="B51" s="199"/>
      <c r="C51" s="199"/>
      <c r="D51" s="193"/>
      <c r="E51" s="193"/>
      <c r="F51" s="193"/>
      <c r="G51" s="194"/>
      <c r="H51" s="195"/>
      <c r="I51" s="197"/>
      <c r="J51" s="197"/>
      <c r="K51" s="197"/>
      <c r="L51" s="194"/>
      <c r="M51" s="195"/>
      <c r="N51" s="197"/>
      <c r="O51" s="197"/>
      <c r="P51" s="197"/>
      <c r="Q51" s="195"/>
      <c r="R51" s="198"/>
      <c r="S51" s="49"/>
    </row>
    <row r="52" ht="21.0" customHeight="1">
      <c r="A52" s="49"/>
      <c r="B52" s="199"/>
      <c r="C52" s="199"/>
      <c r="D52" s="193"/>
      <c r="E52" s="193"/>
      <c r="F52" s="193"/>
      <c r="G52" s="194"/>
      <c r="H52" s="195"/>
      <c r="I52" s="197"/>
      <c r="J52" s="197"/>
      <c r="K52" s="197"/>
      <c r="L52" s="194"/>
      <c r="M52" s="195"/>
      <c r="N52" s="197"/>
      <c r="O52" s="197"/>
      <c r="P52" s="197"/>
      <c r="Q52" s="195"/>
      <c r="R52" s="198"/>
      <c r="S52" s="49"/>
    </row>
    <row r="53" ht="21.0" customHeight="1">
      <c r="A53" s="49"/>
      <c r="B53" s="199"/>
      <c r="C53" s="199"/>
      <c r="D53" s="193"/>
      <c r="E53" s="193"/>
      <c r="F53" s="193"/>
      <c r="G53" s="194"/>
      <c r="H53" s="195"/>
      <c r="I53" s="197"/>
      <c r="J53" s="197"/>
      <c r="K53" s="197"/>
      <c r="L53" s="194"/>
      <c r="M53" s="195"/>
      <c r="N53" s="197"/>
      <c r="O53" s="197"/>
      <c r="P53" s="197"/>
      <c r="Q53" s="195"/>
      <c r="R53" s="198"/>
      <c r="S53" s="49"/>
    </row>
    <row r="54" ht="21.0" customHeight="1">
      <c r="A54" s="49"/>
      <c r="B54" s="199"/>
      <c r="C54" s="199"/>
      <c r="D54" s="193"/>
      <c r="E54" s="193"/>
      <c r="F54" s="193"/>
      <c r="G54" s="194"/>
      <c r="H54" s="195"/>
      <c r="I54" s="197"/>
      <c r="J54" s="197"/>
      <c r="K54" s="197"/>
      <c r="L54" s="194"/>
      <c r="M54" s="195"/>
      <c r="N54" s="197"/>
      <c r="O54" s="197"/>
      <c r="P54" s="197"/>
      <c r="Q54" s="195"/>
      <c r="R54" s="198"/>
      <c r="S54" s="49"/>
    </row>
    <row r="55" ht="21.0" customHeight="1">
      <c r="A55" s="49"/>
      <c r="B55" s="199"/>
      <c r="C55" s="199"/>
      <c r="D55" s="193"/>
      <c r="E55" s="193"/>
      <c r="F55" s="193"/>
      <c r="G55" s="194"/>
      <c r="H55" s="195"/>
      <c r="I55" s="197"/>
      <c r="J55" s="197"/>
      <c r="K55" s="197"/>
      <c r="L55" s="194"/>
      <c r="M55" s="195"/>
      <c r="N55" s="197"/>
      <c r="O55" s="197"/>
      <c r="P55" s="197"/>
      <c r="Q55" s="195"/>
      <c r="R55" s="198"/>
      <c r="S55" s="49"/>
    </row>
    <row r="56" ht="21.0" customHeight="1">
      <c r="A56" s="49"/>
      <c r="B56" s="199"/>
      <c r="C56" s="199"/>
      <c r="D56" s="193"/>
      <c r="E56" s="193"/>
      <c r="F56" s="193"/>
      <c r="G56" s="194"/>
      <c r="H56" s="195"/>
      <c r="I56" s="197"/>
      <c r="J56" s="197"/>
      <c r="K56" s="197"/>
      <c r="L56" s="194"/>
      <c r="M56" s="195"/>
      <c r="N56" s="197"/>
      <c r="O56" s="197"/>
      <c r="P56" s="197"/>
      <c r="Q56" s="195"/>
      <c r="R56" s="198"/>
      <c r="S56" s="49"/>
    </row>
    <row r="57" ht="21.0" customHeight="1">
      <c r="A57" s="49"/>
      <c r="B57" s="199"/>
      <c r="C57" s="199"/>
      <c r="D57" s="193"/>
      <c r="E57" s="193"/>
      <c r="F57" s="193"/>
      <c r="G57" s="194"/>
      <c r="H57" s="195"/>
      <c r="I57" s="197"/>
      <c r="J57" s="197"/>
      <c r="K57" s="197"/>
      <c r="L57" s="194"/>
      <c r="M57" s="195"/>
      <c r="N57" s="197"/>
      <c r="O57" s="197"/>
      <c r="P57" s="197"/>
      <c r="Q57" s="195"/>
      <c r="R57" s="198"/>
      <c r="S57" s="49"/>
    </row>
    <row r="58" ht="21.0" customHeight="1">
      <c r="A58" s="49"/>
      <c r="B58" s="199"/>
      <c r="C58" s="199"/>
      <c r="D58" s="193"/>
      <c r="E58" s="193"/>
      <c r="F58" s="193"/>
      <c r="G58" s="194"/>
      <c r="H58" s="195"/>
      <c r="I58" s="197"/>
      <c r="J58" s="197"/>
      <c r="K58" s="197"/>
      <c r="L58" s="194"/>
      <c r="M58" s="195"/>
      <c r="N58" s="197"/>
      <c r="O58" s="197"/>
      <c r="P58" s="197"/>
      <c r="Q58" s="195"/>
      <c r="R58" s="198"/>
      <c r="S58" s="49"/>
    </row>
    <row r="59" ht="21.0" customHeight="1">
      <c r="A59" s="49"/>
      <c r="B59" s="199"/>
      <c r="C59" s="199"/>
      <c r="D59" s="193"/>
      <c r="E59" s="193"/>
      <c r="F59" s="193"/>
      <c r="G59" s="194"/>
      <c r="H59" s="195"/>
      <c r="I59" s="197"/>
      <c r="J59" s="197"/>
      <c r="K59" s="197"/>
      <c r="L59" s="194"/>
      <c r="M59" s="195"/>
      <c r="N59" s="197"/>
      <c r="O59" s="197"/>
      <c r="P59" s="197"/>
      <c r="Q59" s="195"/>
      <c r="R59" s="198"/>
      <c r="S59" s="49"/>
    </row>
    <row r="60" ht="21.0" customHeight="1">
      <c r="A60" s="49"/>
      <c r="B60" s="199"/>
      <c r="C60" s="199"/>
      <c r="D60" s="193"/>
      <c r="E60" s="193"/>
      <c r="F60" s="193"/>
      <c r="G60" s="194"/>
      <c r="H60" s="195"/>
      <c r="I60" s="197"/>
      <c r="J60" s="197"/>
      <c r="K60" s="197"/>
      <c r="L60" s="194"/>
      <c r="M60" s="195"/>
      <c r="N60" s="197"/>
      <c r="O60" s="197"/>
      <c r="P60" s="197"/>
      <c r="Q60" s="195"/>
      <c r="R60" s="198"/>
      <c r="S60" s="49"/>
    </row>
    <row r="61" ht="21.0" customHeight="1">
      <c r="A61" s="49"/>
      <c r="B61" s="199"/>
      <c r="C61" s="199"/>
      <c r="D61" s="193"/>
      <c r="E61" s="193"/>
      <c r="F61" s="193"/>
      <c r="G61" s="194"/>
      <c r="H61" s="195"/>
      <c r="I61" s="197"/>
      <c r="J61" s="197"/>
      <c r="K61" s="197"/>
      <c r="L61" s="194"/>
      <c r="M61" s="195"/>
      <c r="N61" s="197"/>
      <c r="O61" s="197"/>
      <c r="P61" s="197"/>
      <c r="Q61" s="195"/>
      <c r="R61" s="198"/>
      <c r="S61" s="49"/>
    </row>
    <row r="62" ht="21.0" customHeight="1">
      <c r="A62" s="49"/>
      <c r="B62" s="199"/>
      <c r="C62" s="199"/>
      <c r="D62" s="193"/>
      <c r="E62" s="193"/>
      <c r="F62" s="193"/>
      <c r="G62" s="194"/>
      <c r="H62" s="195"/>
      <c r="I62" s="197"/>
      <c r="J62" s="197"/>
      <c r="K62" s="197"/>
      <c r="L62" s="194"/>
      <c r="M62" s="195"/>
      <c r="N62" s="197"/>
      <c r="O62" s="197"/>
      <c r="P62" s="197"/>
      <c r="Q62" s="195"/>
      <c r="R62" s="198"/>
      <c r="S62" s="49"/>
    </row>
    <row r="63" ht="21.0" customHeight="1">
      <c r="A63" s="49"/>
      <c r="B63" s="199"/>
      <c r="C63" s="199"/>
      <c r="D63" s="193"/>
      <c r="E63" s="193"/>
      <c r="F63" s="193"/>
      <c r="G63" s="194"/>
      <c r="H63" s="195"/>
      <c r="I63" s="197"/>
      <c r="J63" s="197"/>
      <c r="K63" s="197"/>
      <c r="L63" s="194"/>
      <c r="M63" s="195"/>
      <c r="N63" s="197"/>
      <c r="O63" s="197"/>
      <c r="P63" s="197"/>
      <c r="Q63" s="195"/>
      <c r="R63" s="198"/>
      <c r="S63" s="49"/>
    </row>
    <row r="64" ht="21.0" customHeight="1">
      <c r="A64" s="49"/>
      <c r="B64" s="199"/>
      <c r="C64" s="199"/>
      <c r="D64" s="193"/>
      <c r="E64" s="193"/>
      <c r="F64" s="193"/>
      <c r="G64" s="194"/>
      <c r="H64" s="195"/>
      <c r="I64" s="197"/>
      <c r="J64" s="197"/>
      <c r="K64" s="197"/>
      <c r="L64" s="194"/>
      <c r="M64" s="195"/>
      <c r="N64" s="197"/>
      <c r="O64" s="197"/>
      <c r="P64" s="197"/>
      <c r="Q64" s="195"/>
      <c r="R64" s="198"/>
      <c r="S64" s="49"/>
    </row>
    <row r="65" ht="21.0" customHeight="1">
      <c r="A65" s="49"/>
      <c r="B65" s="199"/>
      <c r="C65" s="199"/>
      <c r="D65" s="193"/>
      <c r="E65" s="193"/>
      <c r="F65" s="193"/>
      <c r="G65" s="194"/>
      <c r="H65" s="195"/>
      <c r="I65" s="197"/>
      <c r="J65" s="197"/>
      <c r="K65" s="197"/>
      <c r="L65" s="194"/>
      <c r="M65" s="195"/>
      <c r="N65" s="197"/>
      <c r="O65" s="197"/>
      <c r="P65" s="197"/>
      <c r="Q65" s="195"/>
      <c r="R65" s="198"/>
      <c r="S65" s="49"/>
    </row>
    <row r="66" ht="21.0" customHeight="1">
      <c r="A66" s="49"/>
      <c r="B66" s="199"/>
      <c r="C66" s="199"/>
      <c r="D66" s="193"/>
      <c r="E66" s="193"/>
      <c r="F66" s="193"/>
      <c r="G66" s="194"/>
      <c r="H66" s="195"/>
      <c r="I66" s="197"/>
      <c r="J66" s="197"/>
      <c r="K66" s="197"/>
      <c r="L66" s="194"/>
      <c r="M66" s="195"/>
      <c r="N66" s="197"/>
      <c r="O66" s="197"/>
      <c r="P66" s="197"/>
      <c r="Q66" s="195"/>
      <c r="R66" s="198"/>
      <c r="S66" s="49"/>
    </row>
    <row r="67" ht="21.0" customHeight="1">
      <c r="A67" s="49"/>
      <c r="B67" s="199"/>
      <c r="C67" s="199"/>
      <c r="D67" s="193"/>
      <c r="E67" s="193"/>
      <c r="F67" s="193"/>
      <c r="G67" s="194"/>
      <c r="H67" s="195"/>
      <c r="I67" s="197"/>
      <c r="J67" s="197"/>
      <c r="K67" s="197"/>
      <c r="L67" s="194"/>
      <c r="M67" s="195"/>
      <c r="N67" s="197"/>
      <c r="O67" s="197"/>
      <c r="P67" s="197"/>
      <c r="Q67" s="195"/>
      <c r="R67" s="198"/>
      <c r="S67" s="49"/>
    </row>
    <row r="68" ht="21.0" customHeight="1">
      <c r="A68" s="49"/>
      <c r="B68" s="199"/>
      <c r="C68" s="199"/>
      <c r="D68" s="193"/>
      <c r="E68" s="193"/>
      <c r="F68" s="193"/>
      <c r="G68" s="194"/>
      <c r="H68" s="195"/>
      <c r="I68" s="197"/>
      <c r="J68" s="197"/>
      <c r="K68" s="197"/>
      <c r="L68" s="194"/>
      <c r="M68" s="195"/>
      <c r="N68" s="197"/>
      <c r="O68" s="197"/>
      <c r="P68" s="197"/>
      <c r="Q68" s="195"/>
      <c r="R68" s="198"/>
      <c r="S68" s="49"/>
    </row>
    <row r="69" ht="21.0" customHeight="1">
      <c r="A69" s="49"/>
      <c r="B69" s="199"/>
      <c r="C69" s="199"/>
      <c r="D69" s="193"/>
      <c r="E69" s="193"/>
      <c r="F69" s="193"/>
      <c r="G69" s="194"/>
      <c r="H69" s="195"/>
      <c r="I69" s="197"/>
      <c r="J69" s="197"/>
      <c r="K69" s="197"/>
      <c r="L69" s="194"/>
      <c r="M69" s="195"/>
      <c r="N69" s="197"/>
      <c r="O69" s="197"/>
      <c r="P69" s="197"/>
      <c r="Q69" s="195"/>
      <c r="R69" s="198"/>
      <c r="S69" s="49"/>
    </row>
    <row r="70" ht="21.0" customHeight="1">
      <c r="A70" s="49"/>
      <c r="B70" s="199"/>
      <c r="C70" s="199"/>
      <c r="D70" s="193"/>
      <c r="E70" s="193"/>
      <c r="F70" s="193"/>
      <c r="G70" s="194"/>
      <c r="H70" s="195"/>
      <c r="I70" s="197"/>
      <c r="J70" s="197"/>
      <c r="K70" s="197"/>
      <c r="L70" s="194"/>
      <c r="M70" s="195"/>
      <c r="N70" s="197"/>
      <c r="O70" s="197"/>
      <c r="P70" s="197"/>
      <c r="Q70" s="195"/>
      <c r="R70" s="198"/>
      <c r="S70" s="49"/>
    </row>
    <row r="71" ht="21.0" customHeight="1">
      <c r="A71" s="49"/>
      <c r="B71" s="199"/>
      <c r="C71" s="199"/>
      <c r="D71" s="193"/>
      <c r="E71" s="193"/>
      <c r="F71" s="193"/>
      <c r="G71" s="194"/>
      <c r="H71" s="195"/>
      <c r="I71" s="197"/>
      <c r="J71" s="197"/>
      <c r="K71" s="197"/>
      <c r="L71" s="194"/>
      <c r="M71" s="195"/>
      <c r="N71" s="197"/>
      <c r="O71" s="197"/>
      <c r="P71" s="197"/>
      <c r="Q71" s="195"/>
      <c r="R71" s="198"/>
      <c r="S71" s="49"/>
    </row>
    <row r="72" ht="21.0" customHeight="1">
      <c r="A72" s="49"/>
      <c r="B72" s="199"/>
      <c r="C72" s="199"/>
      <c r="D72" s="193"/>
      <c r="E72" s="193"/>
      <c r="F72" s="193"/>
      <c r="G72" s="194"/>
      <c r="H72" s="195"/>
      <c r="I72" s="197"/>
      <c r="J72" s="197"/>
      <c r="K72" s="197"/>
      <c r="L72" s="194"/>
      <c r="M72" s="195"/>
      <c r="N72" s="197"/>
      <c r="O72" s="197"/>
      <c r="P72" s="197"/>
      <c r="Q72" s="195"/>
      <c r="R72" s="198"/>
      <c r="S72" s="49"/>
    </row>
    <row r="73" ht="21.0" customHeight="1">
      <c r="A73" s="49"/>
      <c r="B73" s="199"/>
      <c r="C73" s="199"/>
      <c r="D73" s="193"/>
      <c r="E73" s="193"/>
      <c r="F73" s="193"/>
      <c r="G73" s="194"/>
      <c r="H73" s="195"/>
      <c r="I73" s="197"/>
      <c r="J73" s="197"/>
      <c r="K73" s="197"/>
      <c r="L73" s="194"/>
      <c r="M73" s="195"/>
      <c r="N73" s="197"/>
      <c r="O73" s="197"/>
      <c r="P73" s="197"/>
      <c r="Q73" s="195"/>
      <c r="R73" s="198"/>
      <c r="S73" s="49"/>
    </row>
    <row r="74" ht="21.0" customHeight="1">
      <c r="A74" s="49"/>
      <c r="B74" s="199"/>
      <c r="C74" s="199"/>
      <c r="D74" s="193"/>
      <c r="E74" s="193"/>
      <c r="F74" s="193"/>
      <c r="G74" s="194"/>
      <c r="H74" s="195"/>
      <c r="I74" s="197"/>
      <c r="J74" s="197"/>
      <c r="K74" s="197"/>
      <c r="L74" s="194"/>
      <c r="M74" s="195"/>
      <c r="N74" s="197"/>
      <c r="O74" s="197"/>
      <c r="P74" s="197"/>
      <c r="Q74" s="195"/>
      <c r="R74" s="198"/>
      <c r="S74" s="49"/>
    </row>
    <row r="75" ht="21.0" customHeight="1">
      <c r="A75" s="49"/>
      <c r="B75" s="199"/>
      <c r="C75" s="199"/>
      <c r="D75" s="193"/>
      <c r="E75" s="193"/>
      <c r="F75" s="193"/>
      <c r="G75" s="194"/>
      <c r="H75" s="195"/>
      <c r="I75" s="197"/>
      <c r="J75" s="197"/>
      <c r="K75" s="197"/>
      <c r="L75" s="194"/>
      <c r="M75" s="195"/>
      <c r="N75" s="197"/>
      <c r="O75" s="197"/>
      <c r="P75" s="197"/>
      <c r="Q75" s="195"/>
      <c r="R75" s="198"/>
      <c r="S75" s="49"/>
    </row>
    <row r="76" ht="21.0" customHeight="1">
      <c r="A76" s="49"/>
      <c r="B76" s="199"/>
      <c r="C76" s="199"/>
      <c r="D76" s="193"/>
      <c r="E76" s="193"/>
      <c r="F76" s="193"/>
      <c r="G76" s="194"/>
      <c r="H76" s="195"/>
      <c r="I76" s="197"/>
      <c r="J76" s="197"/>
      <c r="K76" s="197"/>
      <c r="L76" s="194"/>
      <c r="M76" s="195"/>
      <c r="N76" s="197"/>
      <c r="O76" s="197"/>
      <c r="P76" s="197"/>
      <c r="Q76" s="195"/>
      <c r="R76" s="198"/>
      <c r="S76" s="49"/>
    </row>
    <row r="77" ht="21.0" customHeight="1">
      <c r="A77" s="49"/>
      <c r="B77" s="199"/>
      <c r="C77" s="199"/>
      <c r="D77" s="193"/>
      <c r="E77" s="193"/>
      <c r="F77" s="193"/>
      <c r="G77" s="194"/>
      <c r="H77" s="195"/>
      <c r="I77" s="197"/>
      <c r="J77" s="197"/>
      <c r="K77" s="197"/>
      <c r="L77" s="194"/>
      <c r="M77" s="195"/>
      <c r="N77" s="197"/>
      <c r="O77" s="197"/>
      <c r="P77" s="197"/>
      <c r="Q77" s="195"/>
      <c r="R77" s="198"/>
      <c r="S77" s="49"/>
    </row>
    <row r="78" ht="21.0" customHeight="1">
      <c r="A78" s="49"/>
      <c r="B78" s="199"/>
      <c r="C78" s="199"/>
      <c r="D78" s="193"/>
      <c r="E78" s="193"/>
      <c r="F78" s="193"/>
      <c r="G78" s="194"/>
      <c r="H78" s="195"/>
      <c r="I78" s="197"/>
      <c r="J78" s="197"/>
      <c r="K78" s="197"/>
      <c r="L78" s="194"/>
      <c r="M78" s="195"/>
      <c r="N78" s="197"/>
      <c r="O78" s="197"/>
      <c r="P78" s="197"/>
      <c r="Q78" s="195"/>
      <c r="R78" s="198"/>
      <c r="S78" s="49"/>
    </row>
    <row r="79" ht="21.0" customHeight="1">
      <c r="A79" s="49"/>
      <c r="B79" s="199"/>
      <c r="C79" s="199"/>
      <c r="D79" s="193"/>
      <c r="E79" s="193"/>
      <c r="F79" s="193"/>
      <c r="G79" s="194"/>
      <c r="H79" s="195"/>
      <c r="I79" s="197"/>
      <c r="J79" s="197"/>
      <c r="K79" s="197"/>
      <c r="L79" s="194"/>
      <c r="M79" s="195"/>
      <c r="N79" s="197"/>
      <c r="O79" s="197"/>
      <c r="P79" s="197"/>
      <c r="Q79" s="195"/>
      <c r="R79" s="198"/>
      <c r="S79" s="49"/>
    </row>
    <row r="80" ht="21.0" customHeight="1">
      <c r="A80" s="49"/>
      <c r="B80" s="199"/>
      <c r="C80" s="199"/>
      <c r="D80" s="193"/>
      <c r="E80" s="193"/>
      <c r="F80" s="193"/>
      <c r="G80" s="194"/>
      <c r="H80" s="195"/>
      <c r="I80" s="197"/>
      <c r="J80" s="197"/>
      <c r="K80" s="197"/>
      <c r="L80" s="194"/>
      <c r="M80" s="195"/>
      <c r="N80" s="197"/>
      <c r="O80" s="197"/>
      <c r="P80" s="197"/>
      <c r="Q80" s="195"/>
      <c r="R80" s="198"/>
      <c r="S80" s="49"/>
    </row>
    <row r="81" ht="21.0" customHeight="1">
      <c r="A81" s="49"/>
      <c r="B81" s="199"/>
      <c r="C81" s="199"/>
      <c r="D81" s="193"/>
      <c r="E81" s="193"/>
      <c r="F81" s="193"/>
      <c r="G81" s="194"/>
      <c r="H81" s="195"/>
      <c r="I81" s="197"/>
      <c r="J81" s="197"/>
      <c r="K81" s="197"/>
      <c r="L81" s="194"/>
      <c r="M81" s="195"/>
      <c r="N81" s="197"/>
      <c r="O81" s="197"/>
      <c r="P81" s="197"/>
      <c r="Q81" s="195"/>
      <c r="R81" s="198"/>
      <c r="S81" s="49"/>
    </row>
    <row r="82" ht="21.0" customHeight="1">
      <c r="A82" s="49"/>
      <c r="B82" s="199"/>
      <c r="C82" s="199"/>
      <c r="D82" s="193"/>
      <c r="E82" s="193"/>
      <c r="F82" s="193"/>
      <c r="G82" s="194"/>
      <c r="H82" s="195"/>
      <c r="I82" s="197"/>
      <c r="J82" s="197"/>
      <c r="K82" s="197"/>
      <c r="L82" s="194"/>
      <c r="M82" s="195"/>
      <c r="N82" s="197"/>
      <c r="O82" s="197"/>
      <c r="P82" s="197"/>
      <c r="Q82" s="195"/>
      <c r="R82" s="198"/>
      <c r="S82" s="49"/>
    </row>
    <row r="83" ht="21.0" customHeight="1">
      <c r="A83" s="49"/>
      <c r="B83" s="199"/>
      <c r="C83" s="199"/>
      <c r="D83" s="193"/>
      <c r="E83" s="193"/>
      <c r="F83" s="193"/>
      <c r="G83" s="194"/>
      <c r="H83" s="195"/>
      <c r="I83" s="197"/>
      <c r="J83" s="197"/>
      <c r="K83" s="197"/>
      <c r="L83" s="194"/>
      <c r="M83" s="195"/>
      <c r="N83" s="197"/>
      <c r="O83" s="197"/>
      <c r="P83" s="197"/>
      <c r="Q83" s="195"/>
      <c r="R83" s="198"/>
      <c r="S83" s="49"/>
    </row>
    <row r="84" ht="21.0" customHeight="1">
      <c r="A84" s="49"/>
      <c r="B84" s="199"/>
      <c r="C84" s="199"/>
      <c r="D84" s="193"/>
      <c r="E84" s="193"/>
      <c r="F84" s="193"/>
      <c r="G84" s="194"/>
      <c r="H84" s="195"/>
      <c r="I84" s="197"/>
      <c r="J84" s="197"/>
      <c r="K84" s="197"/>
      <c r="L84" s="194"/>
      <c r="M84" s="195"/>
      <c r="N84" s="197"/>
      <c r="O84" s="197"/>
      <c r="P84" s="197"/>
      <c r="Q84" s="195"/>
      <c r="R84" s="198"/>
      <c r="S84" s="49"/>
    </row>
    <row r="85" ht="21.0" customHeight="1">
      <c r="A85" s="49"/>
      <c r="B85" s="199"/>
      <c r="C85" s="199"/>
      <c r="D85" s="193"/>
      <c r="E85" s="193"/>
      <c r="F85" s="193"/>
      <c r="G85" s="194"/>
      <c r="H85" s="195"/>
      <c r="I85" s="197"/>
      <c r="J85" s="197"/>
      <c r="K85" s="197"/>
      <c r="L85" s="194"/>
      <c r="M85" s="195"/>
      <c r="N85" s="197"/>
      <c r="O85" s="197"/>
      <c r="P85" s="197"/>
      <c r="Q85" s="195"/>
      <c r="R85" s="198"/>
      <c r="S85" s="49"/>
    </row>
    <row r="86" ht="21.0" customHeight="1">
      <c r="A86" s="49"/>
      <c r="B86" s="199"/>
      <c r="C86" s="199"/>
      <c r="D86" s="193"/>
      <c r="E86" s="193"/>
      <c r="F86" s="193"/>
      <c r="G86" s="194"/>
      <c r="H86" s="195"/>
      <c r="I86" s="197"/>
      <c r="J86" s="197"/>
      <c r="K86" s="197"/>
      <c r="L86" s="194"/>
      <c r="M86" s="195"/>
      <c r="N86" s="197"/>
      <c r="O86" s="197"/>
      <c r="P86" s="197"/>
      <c r="Q86" s="195"/>
      <c r="R86" s="198"/>
      <c r="S86" s="49"/>
    </row>
    <row r="87" ht="21.0" customHeight="1">
      <c r="A87" s="49"/>
      <c r="B87" s="199"/>
      <c r="C87" s="199"/>
      <c r="D87" s="193"/>
      <c r="E87" s="193"/>
      <c r="F87" s="193"/>
      <c r="G87" s="194"/>
      <c r="H87" s="195"/>
      <c r="I87" s="197"/>
      <c r="J87" s="197"/>
      <c r="K87" s="197"/>
      <c r="L87" s="194"/>
      <c r="M87" s="195"/>
      <c r="N87" s="197"/>
      <c r="O87" s="197"/>
      <c r="P87" s="197"/>
      <c r="Q87" s="195"/>
      <c r="R87" s="198"/>
      <c r="S87" s="49"/>
    </row>
    <row r="88" ht="21.0" customHeight="1">
      <c r="A88" s="49"/>
      <c r="B88" s="199"/>
      <c r="C88" s="199"/>
      <c r="D88" s="193"/>
      <c r="E88" s="193"/>
      <c r="F88" s="193"/>
      <c r="G88" s="194"/>
      <c r="H88" s="195"/>
      <c r="I88" s="197"/>
      <c r="J88" s="197"/>
      <c r="K88" s="197"/>
      <c r="L88" s="194"/>
      <c r="M88" s="195"/>
      <c r="N88" s="197"/>
      <c r="O88" s="197"/>
      <c r="P88" s="197"/>
      <c r="Q88" s="195"/>
      <c r="R88" s="198"/>
      <c r="S88" s="49"/>
    </row>
    <row r="89" ht="21.0" customHeight="1">
      <c r="A89" s="49"/>
      <c r="B89" s="199"/>
      <c r="C89" s="199"/>
      <c r="D89" s="193"/>
      <c r="E89" s="193"/>
      <c r="F89" s="193"/>
      <c r="G89" s="194"/>
      <c r="H89" s="195"/>
      <c r="I89" s="197"/>
      <c r="J89" s="197"/>
      <c r="K89" s="197"/>
      <c r="L89" s="194"/>
      <c r="M89" s="195"/>
      <c r="N89" s="197"/>
      <c r="O89" s="197"/>
      <c r="P89" s="197"/>
      <c r="Q89" s="195"/>
      <c r="R89" s="198"/>
      <c r="S89" s="49"/>
    </row>
    <row r="90" ht="21.0" customHeight="1">
      <c r="A90" s="49"/>
      <c r="B90" s="199"/>
      <c r="C90" s="199"/>
      <c r="D90" s="193"/>
      <c r="E90" s="193"/>
      <c r="F90" s="193"/>
      <c r="G90" s="194"/>
      <c r="H90" s="195"/>
      <c r="I90" s="197"/>
      <c r="J90" s="197"/>
      <c r="K90" s="197"/>
      <c r="L90" s="194"/>
      <c r="M90" s="195"/>
      <c r="N90" s="197"/>
      <c r="O90" s="197"/>
      <c r="P90" s="197"/>
      <c r="Q90" s="195"/>
      <c r="R90" s="198"/>
      <c r="S90" s="49"/>
    </row>
    <row r="91" ht="21.0" customHeight="1">
      <c r="A91" s="49"/>
      <c r="B91" s="199"/>
      <c r="C91" s="199"/>
      <c r="D91" s="193"/>
      <c r="E91" s="193"/>
      <c r="F91" s="193"/>
      <c r="G91" s="194"/>
      <c r="H91" s="195"/>
      <c r="I91" s="197"/>
      <c r="J91" s="197"/>
      <c r="K91" s="197"/>
      <c r="L91" s="194"/>
      <c r="M91" s="195"/>
      <c r="N91" s="197"/>
      <c r="O91" s="197"/>
      <c r="P91" s="197"/>
      <c r="Q91" s="195"/>
      <c r="R91" s="198"/>
      <c r="S91" s="49"/>
    </row>
    <row r="92" ht="21.0" customHeight="1">
      <c r="A92" s="49"/>
      <c r="B92" s="199"/>
      <c r="C92" s="199"/>
      <c r="D92" s="193"/>
      <c r="E92" s="193"/>
      <c r="F92" s="193"/>
      <c r="G92" s="194"/>
      <c r="H92" s="195"/>
      <c r="I92" s="197"/>
      <c r="J92" s="197"/>
      <c r="K92" s="197"/>
      <c r="L92" s="194"/>
      <c r="M92" s="195"/>
      <c r="N92" s="197"/>
      <c r="O92" s="197"/>
      <c r="P92" s="197"/>
      <c r="Q92" s="195"/>
      <c r="R92" s="198"/>
      <c r="S92" s="49"/>
    </row>
    <row r="93" ht="21.0" customHeight="1">
      <c r="A93" s="49"/>
      <c r="B93" s="199"/>
      <c r="C93" s="199"/>
      <c r="D93" s="193"/>
      <c r="E93" s="193"/>
      <c r="F93" s="193"/>
      <c r="G93" s="194"/>
      <c r="H93" s="195"/>
      <c r="I93" s="197"/>
      <c r="J93" s="197"/>
      <c r="K93" s="197"/>
      <c r="L93" s="194"/>
      <c r="M93" s="195"/>
      <c r="N93" s="197"/>
      <c r="O93" s="197"/>
      <c r="P93" s="197"/>
      <c r="Q93" s="195"/>
      <c r="R93" s="198"/>
      <c r="S93" s="49"/>
    </row>
    <row r="94" ht="21.0" customHeight="1">
      <c r="A94" s="49"/>
      <c r="B94" s="199"/>
      <c r="C94" s="199"/>
      <c r="D94" s="193"/>
      <c r="E94" s="193"/>
      <c r="F94" s="193"/>
      <c r="G94" s="194"/>
      <c r="H94" s="195"/>
      <c r="I94" s="197"/>
      <c r="J94" s="197"/>
      <c r="K94" s="197"/>
      <c r="L94" s="194"/>
      <c r="M94" s="195"/>
      <c r="N94" s="197"/>
      <c r="O94" s="197"/>
      <c r="P94" s="197"/>
      <c r="Q94" s="195"/>
      <c r="R94" s="198"/>
      <c r="S94" s="49"/>
    </row>
    <row r="95" ht="21.0" customHeight="1">
      <c r="A95" s="49"/>
      <c r="B95" s="199"/>
      <c r="C95" s="199"/>
      <c r="D95" s="193"/>
      <c r="E95" s="193"/>
      <c r="F95" s="193"/>
      <c r="G95" s="194"/>
      <c r="H95" s="195"/>
      <c r="I95" s="196"/>
      <c r="J95" s="197"/>
      <c r="K95" s="197"/>
      <c r="L95" s="194"/>
      <c r="M95" s="195"/>
      <c r="N95" s="197"/>
      <c r="O95" s="197"/>
      <c r="P95" s="197"/>
      <c r="Q95" s="195"/>
      <c r="R95" s="198"/>
      <c r="S95" s="49"/>
    </row>
    <row r="96" ht="21.0" customHeight="1">
      <c r="A96" s="49"/>
      <c r="B96" s="199"/>
      <c r="C96" s="199"/>
      <c r="D96" s="193"/>
      <c r="E96" s="193"/>
      <c r="F96" s="193"/>
      <c r="G96" s="194"/>
      <c r="H96" s="195"/>
      <c r="I96" s="197"/>
      <c r="J96" s="197"/>
      <c r="K96" s="197"/>
      <c r="L96" s="194"/>
      <c r="M96" s="195"/>
      <c r="N96" s="197"/>
      <c r="O96" s="197"/>
      <c r="P96" s="197"/>
      <c r="Q96" s="195"/>
      <c r="R96" s="198"/>
      <c r="S96" s="49"/>
    </row>
    <row r="97" ht="21.0" customHeight="1">
      <c r="A97" s="49"/>
      <c r="B97" s="199"/>
      <c r="C97" s="199"/>
      <c r="D97" s="193"/>
      <c r="E97" s="193"/>
      <c r="F97" s="193"/>
      <c r="G97" s="194"/>
      <c r="H97" s="195"/>
      <c r="I97" s="197"/>
      <c r="J97" s="197"/>
      <c r="K97" s="197"/>
      <c r="L97" s="194"/>
      <c r="M97" s="195"/>
      <c r="N97" s="197"/>
      <c r="O97" s="197"/>
      <c r="P97" s="197"/>
      <c r="Q97" s="195"/>
      <c r="R97" s="198"/>
      <c r="S97" s="49"/>
    </row>
    <row r="98" ht="21.0" customHeight="1">
      <c r="A98" s="49"/>
      <c r="B98" s="199"/>
      <c r="C98" s="199"/>
      <c r="D98" s="193"/>
      <c r="E98" s="193"/>
      <c r="F98" s="193"/>
      <c r="G98" s="194"/>
      <c r="H98" s="195"/>
      <c r="I98" s="197"/>
      <c r="J98" s="197"/>
      <c r="K98" s="197"/>
      <c r="L98" s="194"/>
      <c r="M98" s="195"/>
      <c r="N98" s="197"/>
      <c r="O98" s="197"/>
      <c r="P98" s="197"/>
      <c r="Q98" s="195"/>
      <c r="R98" s="198"/>
      <c r="S98" s="49"/>
    </row>
    <row r="99" ht="21.0" customHeight="1">
      <c r="A99" s="49"/>
      <c r="B99" s="199"/>
      <c r="C99" s="199"/>
      <c r="D99" s="193"/>
      <c r="E99" s="193"/>
      <c r="F99" s="193"/>
      <c r="G99" s="194"/>
      <c r="H99" s="195"/>
      <c r="I99" s="197"/>
      <c r="J99" s="197"/>
      <c r="K99" s="197"/>
      <c r="L99" s="194"/>
      <c r="M99" s="195"/>
      <c r="N99" s="197"/>
      <c r="O99" s="197"/>
      <c r="P99" s="197"/>
      <c r="Q99" s="195"/>
      <c r="R99" s="198"/>
      <c r="S99" s="49"/>
    </row>
    <row r="100" ht="21.0" customHeight="1">
      <c r="A100" s="49"/>
      <c r="B100" s="199"/>
      <c r="C100" s="199"/>
      <c r="D100" s="193"/>
      <c r="E100" s="193"/>
      <c r="F100" s="193"/>
      <c r="G100" s="194"/>
      <c r="H100" s="195"/>
      <c r="I100" s="197"/>
      <c r="J100" s="197"/>
      <c r="K100" s="197"/>
      <c r="L100" s="194"/>
      <c r="M100" s="195"/>
      <c r="N100" s="197"/>
      <c r="O100" s="197"/>
      <c r="P100" s="197"/>
      <c r="Q100" s="195"/>
      <c r="R100" s="198"/>
      <c r="S100" s="49"/>
    </row>
    <row r="101" ht="21.0" customHeight="1">
      <c r="A101" s="49"/>
      <c r="B101" s="199"/>
      <c r="C101" s="199"/>
      <c r="D101" s="193"/>
      <c r="E101" s="193"/>
      <c r="F101" s="193"/>
      <c r="G101" s="194"/>
      <c r="H101" s="195"/>
      <c r="I101" s="197"/>
      <c r="J101" s="197"/>
      <c r="K101" s="197"/>
      <c r="L101" s="194"/>
      <c r="M101" s="195"/>
      <c r="N101" s="197"/>
      <c r="O101" s="197"/>
      <c r="P101" s="197"/>
      <c r="Q101" s="195"/>
      <c r="R101" s="198"/>
      <c r="S101" s="49"/>
    </row>
    <row r="102" ht="21.0" customHeight="1">
      <c r="A102" s="49"/>
      <c r="B102" s="199"/>
      <c r="C102" s="199"/>
      <c r="D102" s="193"/>
      <c r="E102" s="193"/>
      <c r="F102" s="193"/>
      <c r="G102" s="194"/>
      <c r="H102" s="195"/>
      <c r="I102" s="197"/>
      <c r="J102" s="197"/>
      <c r="K102" s="197"/>
      <c r="L102" s="194"/>
      <c r="M102" s="195"/>
      <c r="N102" s="197"/>
      <c r="O102" s="197"/>
      <c r="P102" s="197"/>
      <c r="Q102" s="195"/>
      <c r="R102" s="198"/>
      <c r="S102" s="49"/>
    </row>
    <row r="103" ht="21.0" customHeight="1">
      <c r="A103" s="49"/>
      <c r="B103" s="199"/>
      <c r="C103" s="199"/>
      <c r="D103" s="193"/>
      <c r="E103" s="193"/>
      <c r="F103" s="193"/>
      <c r="G103" s="194"/>
      <c r="H103" s="195"/>
      <c r="I103" s="197"/>
      <c r="J103" s="197"/>
      <c r="K103" s="197"/>
      <c r="L103" s="194"/>
      <c r="M103" s="195"/>
      <c r="N103" s="197"/>
      <c r="O103" s="197"/>
      <c r="P103" s="197"/>
      <c r="Q103" s="195"/>
      <c r="R103" s="198"/>
      <c r="S103" s="49"/>
    </row>
    <row r="104" ht="21.0" customHeight="1">
      <c r="A104" s="49"/>
      <c r="B104" s="199"/>
      <c r="C104" s="199"/>
      <c r="D104" s="193"/>
      <c r="E104" s="193"/>
      <c r="F104" s="193"/>
      <c r="G104" s="194"/>
      <c r="H104" s="195"/>
      <c r="I104" s="197"/>
      <c r="J104" s="197"/>
      <c r="K104" s="197"/>
      <c r="L104" s="194"/>
      <c r="M104" s="195"/>
      <c r="N104" s="197"/>
      <c r="O104" s="197"/>
      <c r="P104" s="197"/>
      <c r="Q104" s="195"/>
      <c r="R104" s="198"/>
      <c r="S104" s="49"/>
    </row>
    <row r="105" ht="21.0" customHeight="1">
      <c r="A105" s="49"/>
      <c r="B105" s="199"/>
      <c r="C105" s="199"/>
      <c r="D105" s="193"/>
      <c r="E105" s="193"/>
      <c r="F105" s="193"/>
      <c r="G105" s="194"/>
      <c r="H105" s="195"/>
      <c r="I105" s="197"/>
      <c r="J105" s="197"/>
      <c r="K105" s="197"/>
      <c r="L105" s="194"/>
      <c r="M105" s="195"/>
      <c r="N105" s="197"/>
      <c r="O105" s="197"/>
      <c r="P105" s="197"/>
      <c r="Q105" s="195"/>
      <c r="R105" s="198"/>
      <c r="S105" s="49"/>
    </row>
    <row r="106" ht="21.0" customHeight="1">
      <c r="A106" s="49"/>
      <c r="B106" s="199"/>
      <c r="C106" s="199"/>
      <c r="D106" s="193"/>
      <c r="E106" s="193"/>
      <c r="F106" s="193"/>
      <c r="G106" s="194"/>
      <c r="H106" s="195"/>
      <c r="I106" s="197"/>
      <c r="J106" s="197"/>
      <c r="K106" s="197"/>
      <c r="L106" s="194"/>
      <c r="M106" s="195"/>
      <c r="N106" s="197"/>
      <c r="O106" s="197"/>
      <c r="P106" s="197"/>
      <c r="Q106" s="195"/>
      <c r="R106" s="198"/>
      <c r="S106" s="49"/>
    </row>
    <row r="107" ht="21.0" customHeight="1">
      <c r="A107" s="49"/>
      <c r="B107" s="199"/>
      <c r="C107" s="199"/>
      <c r="D107" s="193"/>
      <c r="E107" s="193"/>
      <c r="F107" s="193"/>
      <c r="G107" s="194"/>
      <c r="H107" s="195"/>
      <c r="I107" s="197"/>
      <c r="J107" s="197"/>
      <c r="K107" s="197"/>
      <c r="L107" s="194"/>
      <c r="M107" s="195"/>
      <c r="N107" s="197"/>
      <c r="O107" s="197"/>
      <c r="P107" s="197"/>
      <c r="Q107" s="195"/>
      <c r="R107" s="198"/>
      <c r="S107" s="49"/>
    </row>
    <row r="108" ht="21.0" customHeight="1">
      <c r="A108" s="49"/>
      <c r="B108" s="199"/>
      <c r="C108" s="199"/>
      <c r="D108" s="193"/>
      <c r="E108" s="193"/>
      <c r="F108" s="193"/>
      <c r="G108" s="194"/>
      <c r="H108" s="195"/>
      <c r="I108" s="197"/>
      <c r="J108" s="197"/>
      <c r="K108" s="197"/>
      <c r="L108" s="194"/>
      <c r="M108" s="195"/>
      <c r="N108" s="197"/>
      <c r="O108" s="197"/>
      <c r="P108" s="197"/>
      <c r="Q108" s="195"/>
      <c r="R108" s="198"/>
      <c r="S108" s="49"/>
    </row>
    <row r="109" ht="21.0" customHeight="1">
      <c r="A109" s="49"/>
      <c r="B109" s="199"/>
      <c r="C109" s="199"/>
      <c r="D109" s="193"/>
      <c r="E109" s="193"/>
      <c r="F109" s="193"/>
      <c r="G109" s="194"/>
      <c r="H109" s="195"/>
      <c r="I109" s="197"/>
      <c r="J109" s="197"/>
      <c r="K109" s="197"/>
      <c r="L109" s="194"/>
      <c r="M109" s="195"/>
      <c r="N109" s="197"/>
      <c r="O109" s="197"/>
      <c r="P109" s="197"/>
      <c r="Q109" s="195"/>
      <c r="R109" s="198"/>
      <c r="S109" s="49"/>
    </row>
    <row r="110" ht="21.0" customHeight="1">
      <c r="A110" s="49"/>
      <c r="B110" s="199"/>
      <c r="C110" s="199"/>
      <c r="D110" s="193"/>
      <c r="E110" s="193"/>
      <c r="F110" s="193"/>
      <c r="G110" s="194"/>
      <c r="H110" s="195"/>
      <c r="I110" s="197"/>
      <c r="J110" s="197"/>
      <c r="K110" s="197"/>
      <c r="L110" s="194"/>
      <c r="M110" s="195"/>
      <c r="N110" s="197"/>
      <c r="O110" s="197"/>
      <c r="P110" s="197"/>
      <c r="Q110" s="195"/>
      <c r="R110" s="198"/>
      <c r="S110" s="49"/>
    </row>
    <row r="111" ht="21.0" customHeight="1">
      <c r="A111" s="49"/>
      <c r="B111" s="199"/>
      <c r="C111" s="199"/>
      <c r="D111" s="193"/>
      <c r="E111" s="193"/>
      <c r="F111" s="193"/>
      <c r="G111" s="194"/>
      <c r="H111" s="195"/>
      <c r="I111" s="197"/>
      <c r="J111" s="197"/>
      <c r="K111" s="197"/>
      <c r="L111" s="194"/>
      <c r="M111" s="195"/>
      <c r="N111" s="197"/>
      <c r="O111" s="197"/>
      <c r="P111" s="197"/>
      <c r="Q111" s="195"/>
      <c r="R111" s="198"/>
      <c r="S111" s="49"/>
    </row>
    <row r="112" ht="21.0" customHeight="1">
      <c r="A112" s="49"/>
      <c r="B112" s="199"/>
      <c r="C112" s="199"/>
      <c r="D112" s="193"/>
      <c r="E112" s="193"/>
      <c r="F112" s="193"/>
      <c r="G112" s="194"/>
      <c r="H112" s="195"/>
      <c r="I112" s="197"/>
      <c r="J112" s="197"/>
      <c r="K112" s="197"/>
      <c r="L112" s="194"/>
      <c r="M112" s="195"/>
      <c r="N112" s="197"/>
      <c r="O112" s="197"/>
      <c r="P112" s="197"/>
      <c r="Q112" s="195"/>
      <c r="R112" s="198"/>
      <c r="S112" s="49"/>
    </row>
    <row r="113" ht="21.0" customHeight="1">
      <c r="A113" s="49"/>
      <c r="B113" s="199"/>
      <c r="C113" s="199"/>
      <c r="D113" s="193"/>
      <c r="E113" s="193"/>
      <c r="F113" s="193"/>
      <c r="G113" s="194"/>
      <c r="H113" s="195"/>
      <c r="I113" s="197"/>
      <c r="J113" s="197"/>
      <c r="K113" s="197"/>
      <c r="L113" s="194"/>
      <c r="M113" s="195"/>
      <c r="N113" s="197"/>
      <c r="O113" s="197"/>
      <c r="P113" s="197"/>
      <c r="Q113" s="195"/>
      <c r="R113" s="198"/>
      <c r="S113" s="49"/>
    </row>
    <row r="114" ht="21.0" customHeight="1">
      <c r="A114" s="49"/>
      <c r="B114" s="199"/>
      <c r="C114" s="199"/>
      <c r="D114" s="193"/>
      <c r="E114" s="193"/>
      <c r="F114" s="193"/>
      <c r="G114" s="194"/>
      <c r="H114" s="195"/>
      <c r="I114" s="197"/>
      <c r="J114" s="197"/>
      <c r="K114" s="197"/>
      <c r="L114" s="194"/>
      <c r="M114" s="195"/>
      <c r="N114" s="197"/>
      <c r="O114" s="197"/>
      <c r="P114" s="197"/>
      <c r="Q114" s="195"/>
      <c r="R114" s="198"/>
      <c r="S114" s="49"/>
    </row>
    <row r="115" ht="21.0" customHeight="1">
      <c r="A115" s="49"/>
      <c r="B115" s="199"/>
      <c r="C115" s="199"/>
      <c r="D115" s="193"/>
      <c r="E115" s="193"/>
      <c r="F115" s="193"/>
      <c r="G115" s="194"/>
      <c r="H115" s="195"/>
      <c r="I115" s="197"/>
      <c r="J115" s="197"/>
      <c r="K115" s="197"/>
      <c r="L115" s="194"/>
      <c r="M115" s="195"/>
      <c r="N115" s="197"/>
      <c r="O115" s="197"/>
      <c r="P115" s="197"/>
      <c r="Q115" s="195"/>
      <c r="R115" s="198"/>
      <c r="S115" s="49"/>
    </row>
    <row r="116" ht="21.0" customHeight="1">
      <c r="A116" s="49"/>
      <c r="B116" s="199"/>
      <c r="C116" s="199"/>
      <c r="D116" s="193"/>
      <c r="E116" s="193"/>
      <c r="F116" s="193"/>
      <c r="G116" s="194"/>
      <c r="H116" s="195"/>
      <c r="I116" s="197"/>
      <c r="J116" s="197"/>
      <c r="K116" s="197"/>
      <c r="L116" s="194"/>
      <c r="M116" s="195"/>
      <c r="N116" s="197"/>
      <c r="O116" s="197"/>
      <c r="P116" s="197"/>
      <c r="Q116" s="195"/>
      <c r="R116" s="198"/>
      <c r="S116" s="49"/>
    </row>
    <row r="117" ht="21.0" customHeight="1">
      <c r="A117" s="49"/>
      <c r="B117" s="199"/>
      <c r="C117" s="199"/>
      <c r="D117" s="193"/>
      <c r="E117" s="193"/>
      <c r="F117" s="193"/>
      <c r="G117" s="194"/>
      <c r="H117" s="195"/>
      <c r="I117" s="197"/>
      <c r="J117" s="197"/>
      <c r="K117" s="197"/>
      <c r="L117" s="194"/>
      <c r="M117" s="195"/>
      <c r="N117" s="197"/>
      <c r="O117" s="197"/>
      <c r="P117" s="197"/>
      <c r="Q117" s="195"/>
      <c r="R117" s="198"/>
      <c r="S117" s="49"/>
    </row>
    <row r="118" ht="21.0" customHeight="1">
      <c r="A118" s="49"/>
      <c r="B118" s="199"/>
      <c r="C118" s="199"/>
      <c r="D118" s="193"/>
      <c r="E118" s="193"/>
      <c r="F118" s="193"/>
      <c r="G118" s="194"/>
      <c r="H118" s="195"/>
      <c r="I118" s="197"/>
      <c r="J118" s="197"/>
      <c r="K118" s="197"/>
      <c r="L118" s="194"/>
      <c r="M118" s="195"/>
      <c r="N118" s="197"/>
      <c r="O118" s="197"/>
      <c r="P118" s="197"/>
      <c r="Q118" s="195"/>
      <c r="R118" s="198"/>
      <c r="S118" s="49"/>
    </row>
    <row r="119" ht="21.0" customHeight="1">
      <c r="A119" s="49"/>
      <c r="B119" s="199"/>
      <c r="C119" s="199"/>
      <c r="D119" s="193"/>
      <c r="E119" s="193"/>
      <c r="F119" s="193"/>
      <c r="G119" s="194"/>
      <c r="H119" s="195"/>
      <c r="I119" s="197"/>
      <c r="J119" s="197"/>
      <c r="K119" s="197"/>
      <c r="L119" s="194"/>
      <c r="M119" s="195"/>
      <c r="N119" s="197"/>
      <c r="O119" s="197"/>
      <c r="P119" s="197"/>
      <c r="Q119" s="195"/>
      <c r="R119" s="198"/>
      <c r="S119" s="49"/>
    </row>
    <row r="120" ht="21.0" customHeight="1">
      <c r="A120" s="49"/>
      <c r="B120" s="199"/>
      <c r="C120" s="199"/>
      <c r="D120" s="193"/>
      <c r="E120" s="193"/>
      <c r="F120" s="193"/>
      <c r="G120" s="194"/>
      <c r="H120" s="195"/>
      <c r="I120" s="197"/>
      <c r="J120" s="197"/>
      <c r="K120" s="197"/>
      <c r="L120" s="194"/>
      <c r="M120" s="195"/>
      <c r="N120" s="197"/>
      <c r="O120" s="197"/>
      <c r="P120" s="197"/>
      <c r="Q120" s="195"/>
      <c r="R120" s="198"/>
      <c r="S120" s="49"/>
    </row>
    <row r="121" ht="21.0" customHeight="1">
      <c r="A121" s="49"/>
      <c r="B121" s="199"/>
      <c r="C121" s="199"/>
      <c r="D121" s="193"/>
      <c r="E121" s="193"/>
      <c r="F121" s="193"/>
      <c r="G121" s="194"/>
      <c r="H121" s="195"/>
      <c r="I121" s="197"/>
      <c r="J121" s="197"/>
      <c r="K121" s="197"/>
      <c r="L121" s="194"/>
      <c r="M121" s="195"/>
      <c r="N121" s="197"/>
      <c r="O121" s="197"/>
      <c r="P121" s="197"/>
      <c r="Q121" s="195"/>
      <c r="R121" s="198"/>
      <c r="S121" s="49"/>
    </row>
    <row r="122" ht="21.0" customHeight="1">
      <c r="A122" s="49"/>
      <c r="B122" s="199"/>
      <c r="C122" s="199"/>
      <c r="D122" s="193"/>
      <c r="E122" s="193"/>
      <c r="F122" s="193"/>
      <c r="G122" s="194"/>
      <c r="H122" s="195"/>
      <c r="I122" s="197"/>
      <c r="J122" s="197"/>
      <c r="K122" s="197"/>
      <c r="L122" s="194"/>
      <c r="M122" s="195"/>
      <c r="N122" s="197"/>
      <c r="O122" s="197"/>
      <c r="P122" s="197"/>
      <c r="Q122" s="195"/>
      <c r="R122" s="198"/>
      <c r="S122" s="49"/>
    </row>
    <row r="123" ht="21.0" customHeight="1">
      <c r="A123" s="49"/>
      <c r="B123" s="199"/>
      <c r="C123" s="199"/>
      <c r="D123" s="193"/>
      <c r="E123" s="193"/>
      <c r="F123" s="193"/>
      <c r="G123" s="194"/>
      <c r="H123" s="195"/>
      <c r="I123" s="197"/>
      <c r="J123" s="197"/>
      <c r="K123" s="197"/>
      <c r="L123" s="194"/>
      <c r="M123" s="195"/>
      <c r="N123" s="197"/>
      <c r="O123" s="197"/>
      <c r="P123" s="197"/>
      <c r="Q123" s="195"/>
      <c r="R123" s="198"/>
      <c r="S123" s="49"/>
    </row>
    <row r="124" ht="21.0" customHeight="1">
      <c r="A124" s="49"/>
      <c r="B124" s="199"/>
      <c r="C124" s="199"/>
      <c r="D124" s="193"/>
      <c r="E124" s="193"/>
      <c r="F124" s="193"/>
      <c r="G124" s="194"/>
      <c r="H124" s="195"/>
      <c r="I124" s="197"/>
      <c r="J124" s="197"/>
      <c r="K124" s="197"/>
      <c r="L124" s="194"/>
      <c r="M124" s="195"/>
      <c r="N124" s="197"/>
      <c r="O124" s="197"/>
      <c r="P124" s="197"/>
      <c r="Q124" s="195"/>
      <c r="R124" s="198"/>
      <c r="S124" s="49"/>
    </row>
    <row r="125" ht="21.0" customHeight="1">
      <c r="A125" s="49"/>
      <c r="B125" s="199"/>
      <c r="C125" s="199"/>
      <c r="D125" s="193"/>
      <c r="E125" s="193"/>
      <c r="F125" s="193"/>
      <c r="G125" s="194"/>
      <c r="H125" s="195"/>
      <c r="I125" s="197"/>
      <c r="J125" s="197"/>
      <c r="K125" s="197"/>
      <c r="L125" s="194"/>
      <c r="M125" s="195"/>
      <c r="N125" s="197"/>
      <c r="O125" s="197"/>
      <c r="P125" s="197"/>
      <c r="Q125" s="195"/>
      <c r="R125" s="198"/>
      <c r="S125" s="49"/>
    </row>
    <row r="126" ht="21.0" customHeight="1">
      <c r="A126" s="49"/>
      <c r="B126" s="199"/>
      <c r="C126" s="199"/>
      <c r="D126" s="193"/>
      <c r="E126" s="193"/>
      <c r="F126" s="193"/>
      <c r="G126" s="194"/>
      <c r="H126" s="195"/>
      <c r="I126" s="197"/>
      <c r="J126" s="197"/>
      <c r="K126" s="197"/>
      <c r="L126" s="194"/>
      <c r="M126" s="195"/>
      <c r="N126" s="197"/>
      <c r="O126" s="197"/>
      <c r="P126" s="197"/>
      <c r="Q126" s="195"/>
      <c r="R126" s="198"/>
      <c r="S126" s="49"/>
    </row>
    <row r="127" ht="21.0" customHeight="1">
      <c r="A127" s="49"/>
      <c r="B127" s="199"/>
      <c r="C127" s="199"/>
      <c r="D127" s="193"/>
      <c r="E127" s="193"/>
      <c r="F127" s="193"/>
      <c r="G127" s="194"/>
      <c r="H127" s="195"/>
      <c r="I127" s="197"/>
      <c r="J127" s="197"/>
      <c r="K127" s="197"/>
      <c r="L127" s="194"/>
      <c r="M127" s="195"/>
      <c r="N127" s="197"/>
      <c r="O127" s="197"/>
      <c r="P127" s="197"/>
      <c r="Q127" s="195"/>
      <c r="R127" s="198"/>
      <c r="S127" s="49"/>
    </row>
    <row r="128" ht="21.0" customHeight="1">
      <c r="A128" s="49"/>
      <c r="B128" s="199"/>
      <c r="C128" s="199"/>
      <c r="D128" s="193"/>
      <c r="E128" s="193"/>
      <c r="F128" s="193"/>
      <c r="G128" s="194"/>
      <c r="H128" s="195"/>
      <c r="I128" s="197"/>
      <c r="J128" s="197"/>
      <c r="K128" s="197"/>
      <c r="L128" s="194"/>
      <c r="M128" s="195"/>
      <c r="N128" s="197"/>
      <c r="O128" s="197"/>
      <c r="P128" s="197"/>
      <c r="Q128" s="195"/>
      <c r="R128" s="198"/>
      <c r="S128" s="49"/>
    </row>
    <row r="129" ht="21.0" customHeight="1">
      <c r="A129" s="49"/>
      <c r="B129" s="199"/>
      <c r="C129" s="199"/>
      <c r="D129" s="193"/>
      <c r="E129" s="193"/>
      <c r="F129" s="193"/>
      <c r="G129" s="194"/>
      <c r="H129" s="195"/>
      <c r="I129" s="197"/>
      <c r="J129" s="197"/>
      <c r="K129" s="197"/>
      <c r="L129" s="194"/>
      <c r="M129" s="195"/>
      <c r="N129" s="197"/>
      <c r="O129" s="197"/>
      <c r="P129" s="197"/>
      <c r="Q129" s="195"/>
      <c r="R129" s="198"/>
      <c r="S129" s="49"/>
    </row>
    <row r="130" ht="21.0" customHeight="1">
      <c r="A130" s="49"/>
      <c r="B130" s="199"/>
      <c r="C130" s="199"/>
      <c r="D130" s="193"/>
      <c r="E130" s="193"/>
      <c r="F130" s="193"/>
      <c r="G130" s="194"/>
      <c r="H130" s="195"/>
      <c r="I130" s="197"/>
      <c r="J130" s="197"/>
      <c r="K130" s="197"/>
      <c r="L130" s="194"/>
      <c r="M130" s="195"/>
      <c r="N130" s="197"/>
      <c r="O130" s="197"/>
      <c r="P130" s="197"/>
      <c r="Q130" s="195"/>
      <c r="R130" s="198"/>
      <c r="S130" s="49"/>
    </row>
    <row r="131" ht="21.0" customHeight="1">
      <c r="A131" s="49"/>
      <c r="B131" s="199"/>
      <c r="C131" s="199"/>
      <c r="D131" s="193"/>
      <c r="E131" s="193"/>
      <c r="F131" s="193"/>
      <c r="G131" s="194"/>
      <c r="H131" s="195"/>
      <c r="I131" s="197"/>
      <c r="J131" s="197"/>
      <c r="K131" s="197"/>
      <c r="L131" s="194"/>
      <c r="M131" s="195"/>
      <c r="N131" s="197"/>
      <c r="O131" s="197"/>
      <c r="P131" s="197"/>
      <c r="Q131" s="195"/>
      <c r="R131" s="198"/>
      <c r="S131" s="49"/>
    </row>
    <row r="132" ht="21.0" customHeight="1">
      <c r="A132" s="49"/>
      <c r="B132" s="199"/>
      <c r="C132" s="199"/>
      <c r="D132" s="193"/>
      <c r="E132" s="193"/>
      <c r="F132" s="193"/>
      <c r="G132" s="194"/>
      <c r="H132" s="195"/>
      <c r="I132" s="197"/>
      <c r="J132" s="197"/>
      <c r="K132" s="197"/>
      <c r="L132" s="194"/>
      <c r="M132" s="195"/>
      <c r="N132" s="197"/>
      <c r="O132" s="197"/>
      <c r="P132" s="197"/>
      <c r="Q132" s="195"/>
      <c r="R132" s="198"/>
      <c r="S132" s="49"/>
    </row>
    <row r="133" ht="21.0" customHeight="1">
      <c r="A133" s="49"/>
      <c r="B133" s="199"/>
      <c r="C133" s="199"/>
      <c r="D133" s="193"/>
      <c r="E133" s="193"/>
      <c r="F133" s="193"/>
      <c r="G133" s="194"/>
      <c r="H133" s="195"/>
      <c r="I133" s="197"/>
      <c r="J133" s="197"/>
      <c r="K133" s="197"/>
      <c r="L133" s="194"/>
      <c r="M133" s="195"/>
      <c r="N133" s="197"/>
      <c r="O133" s="197"/>
      <c r="P133" s="197"/>
      <c r="Q133" s="195"/>
      <c r="R133" s="198"/>
      <c r="S133" s="49"/>
    </row>
    <row r="134" ht="21.0" customHeight="1">
      <c r="A134" s="49"/>
      <c r="B134" s="199"/>
      <c r="C134" s="199"/>
      <c r="D134" s="193"/>
      <c r="E134" s="193"/>
      <c r="F134" s="193"/>
      <c r="G134" s="194"/>
      <c r="H134" s="195"/>
      <c r="I134" s="197"/>
      <c r="J134" s="197"/>
      <c r="K134" s="197"/>
      <c r="L134" s="194"/>
      <c r="M134" s="195"/>
      <c r="N134" s="197"/>
      <c r="O134" s="197"/>
      <c r="P134" s="197"/>
      <c r="Q134" s="195"/>
      <c r="R134" s="198"/>
      <c r="S134" s="49"/>
    </row>
    <row r="135" ht="21.0" customHeight="1">
      <c r="A135" s="49"/>
      <c r="B135" s="199"/>
      <c r="C135" s="199"/>
      <c r="D135" s="193"/>
      <c r="E135" s="193"/>
      <c r="F135" s="193"/>
      <c r="G135" s="194"/>
      <c r="H135" s="195"/>
      <c r="I135" s="197"/>
      <c r="J135" s="197"/>
      <c r="K135" s="197"/>
      <c r="L135" s="194"/>
      <c r="M135" s="195"/>
      <c r="N135" s="197"/>
      <c r="O135" s="197"/>
      <c r="P135" s="197"/>
      <c r="Q135" s="195"/>
      <c r="R135" s="198"/>
      <c r="S135" s="49"/>
    </row>
    <row r="136" ht="21.0" customHeight="1">
      <c r="A136" s="49"/>
      <c r="B136" s="199"/>
      <c r="C136" s="199"/>
      <c r="D136" s="193"/>
      <c r="E136" s="193"/>
      <c r="F136" s="193"/>
      <c r="G136" s="194"/>
      <c r="H136" s="195"/>
      <c r="I136" s="197"/>
      <c r="J136" s="197"/>
      <c r="K136" s="197"/>
      <c r="L136" s="194"/>
      <c r="M136" s="195"/>
      <c r="N136" s="197"/>
      <c r="O136" s="197"/>
      <c r="P136" s="197"/>
      <c r="Q136" s="195"/>
      <c r="R136" s="198"/>
      <c r="S136" s="49"/>
    </row>
    <row r="137" ht="21.0" customHeight="1">
      <c r="A137" s="49"/>
      <c r="B137" s="199"/>
      <c r="C137" s="199"/>
      <c r="D137" s="193"/>
      <c r="E137" s="193"/>
      <c r="F137" s="193"/>
      <c r="G137" s="194"/>
      <c r="H137" s="195"/>
      <c r="I137" s="197"/>
      <c r="J137" s="197"/>
      <c r="K137" s="197"/>
      <c r="L137" s="194"/>
      <c r="M137" s="195"/>
      <c r="N137" s="197"/>
      <c r="O137" s="197"/>
      <c r="P137" s="197"/>
      <c r="Q137" s="195"/>
      <c r="R137" s="198"/>
      <c r="S137" s="49"/>
    </row>
    <row r="138" ht="21.0" customHeight="1">
      <c r="A138" s="49"/>
      <c r="B138" s="199"/>
      <c r="C138" s="199"/>
      <c r="D138" s="193"/>
      <c r="E138" s="193"/>
      <c r="F138" s="193"/>
      <c r="G138" s="194"/>
      <c r="H138" s="195"/>
      <c r="I138" s="197"/>
      <c r="J138" s="197"/>
      <c r="K138" s="197"/>
      <c r="L138" s="194"/>
      <c r="M138" s="195"/>
      <c r="N138" s="197"/>
      <c r="O138" s="197"/>
      <c r="P138" s="197"/>
      <c r="Q138" s="195"/>
      <c r="R138" s="198"/>
      <c r="S138" s="49"/>
    </row>
    <row r="139" ht="21.0" customHeight="1">
      <c r="A139" s="49"/>
      <c r="B139" s="199"/>
      <c r="C139" s="199"/>
      <c r="D139" s="193"/>
      <c r="E139" s="193"/>
      <c r="F139" s="193"/>
      <c r="G139" s="194"/>
      <c r="H139" s="195"/>
      <c r="I139" s="197"/>
      <c r="J139" s="197"/>
      <c r="K139" s="197"/>
      <c r="L139" s="194"/>
      <c r="M139" s="195"/>
      <c r="N139" s="197"/>
      <c r="O139" s="197"/>
      <c r="P139" s="197"/>
      <c r="Q139" s="195"/>
      <c r="R139" s="198"/>
      <c r="S139" s="49"/>
    </row>
    <row r="140" ht="21.0" customHeight="1">
      <c r="A140" s="49"/>
      <c r="B140" s="199"/>
      <c r="C140" s="199"/>
      <c r="D140" s="193"/>
      <c r="E140" s="193"/>
      <c r="F140" s="193"/>
      <c r="G140" s="194"/>
      <c r="H140" s="195"/>
      <c r="I140" s="197"/>
      <c r="J140" s="197"/>
      <c r="K140" s="197"/>
      <c r="L140" s="194"/>
      <c r="M140" s="195"/>
      <c r="N140" s="197"/>
      <c r="O140" s="197"/>
      <c r="P140" s="197"/>
      <c r="Q140" s="195"/>
      <c r="R140" s="198"/>
      <c r="S140" s="49"/>
    </row>
    <row r="141" ht="21.0" customHeight="1">
      <c r="A141" s="49"/>
      <c r="B141" s="199"/>
      <c r="C141" s="199"/>
      <c r="D141" s="193"/>
      <c r="E141" s="193"/>
      <c r="F141" s="193"/>
      <c r="G141" s="194"/>
      <c r="H141" s="195"/>
      <c r="I141" s="197"/>
      <c r="J141" s="197"/>
      <c r="K141" s="197"/>
      <c r="L141" s="194"/>
      <c r="M141" s="195"/>
      <c r="N141" s="197"/>
      <c r="O141" s="197"/>
      <c r="P141" s="197"/>
      <c r="Q141" s="195"/>
      <c r="R141" s="198"/>
      <c r="S141" s="49"/>
    </row>
    <row r="142" ht="21.0" customHeight="1">
      <c r="A142" s="49"/>
      <c r="B142" s="199"/>
      <c r="C142" s="199"/>
      <c r="D142" s="193"/>
      <c r="E142" s="193"/>
      <c r="F142" s="193"/>
      <c r="G142" s="194"/>
      <c r="H142" s="195"/>
      <c r="I142" s="197"/>
      <c r="J142" s="197"/>
      <c r="K142" s="197"/>
      <c r="L142" s="194"/>
      <c r="M142" s="195"/>
      <c r="N142" s="197"/>
      <c r="O142" s="197"/>
      <c r="P142" s="197"/>
      <c r="Q142" s="195"/>
      <c r="R142" s="198"/>
      <c r="S142" s="49"/>
    </row>
    <row r="143" ht="21.0" customHeight="1">
      <c r="A143" s="49"/>
      <c r="B143" s="199"/>
      <c r="C143" s="199"/>
      <c r="D143" s="193"/>
      <c r="E143" s="193"/>
      <c r="F143" s="193"/>
      <c r="G143" s="194"/>
      <c r="H143" s="195"/>
      <c r="I143" s="197"/>
      <c r="J143" s="197"/>
      <c r="K143" s="197"/>
      <c r="L143" s="194"/>
      <c r="M143" s="195"/>
      <c r="N143" s="197"/>
      <c r="O143" s="197"/>
      <c r="P143" s="197"/>
      <c r="Q143" s="195"/>
      <c r="R143" s="198"/>
      <c r="S143" s="49"/>
    </row>
    <row r="144" ht="21.0" customHeight="1">
      <c r="A144" s="49"/>
      <c r="B144" s="199"/>
      <c r="C144" s="199"/>
      <c r="D144" s="193"/>
      <c r="E144" s="193"/>
      <c r="F144" s="193"/>
      <c r="G144" s="194"/>
      <c r="H144" s="195"/>
      <c r="I144" s="197"/>
      <c r="J144" s="197"/>
      <c r="K144" s="197"/>
      <c r="L144" s="194"/>
      <c r="M144" s="195"/>
      <c r="N144" s="197"/>
      <c r="O144" s="197"/>
      <c r="P144" s="197"/>
      <c r="Q144" s="195"/>
      <c r="R144" s="198"/>
      <c r="S144" s="49"/>
    </row>
    <row r="145" ht="21.0" customHeight="1">
      <c r="A145" s="49"/>
      <c r="B145" s="199"/>
      <c r="C145" s="199"/>
      <c r="D145" s="193"/>
      <c r="E145" s="193"/>
      <c r="F145" s="193"/>
      <c r="G145" s="194"/>
      <c r="H145" s="195"/>
      <c r="I145" s="197"/>
      <c r="J145" s="197"/>
      <c r="K145" s="197"/>
      <c r="L145" s="194"/>
      <c r="M145" s="195"/>
      <c r="N145" s="197"/>
      <c r="O145" s="197"/>
      <c r="P145" s="197"/>
      <c r="Q145" s="195"/>
      <c r="R145" s="198"/>
      <c r="S145" s="49"/>
    </row>
    <row r="146" ht="21.0" customHeight="1">
      <c r="A146" s="49"/>
      <c r="B146" s="199"/>
      <c r="C146" s="199"/>
      <c r="D146" s="193"/>
      <c r="E146" s="193"/>
      <c r="F146" s="193"/>
      <c r="G146" s="194"/>
      <c r="H146" s="195"/>
      <c r="I146" s="197"/>
      <c r="J146" s="197"/>
      <c r="K146" s="197"/>
      <c r="L146" s="194"/>
      <c r="M146" s="195"/>
      <c r="N146" s="197"/>
      <c r="O146" s="197"/>
      <c r="P146" s="197"/>
      <c r="Q146" s="195"/>
      <c r="R146" s="198"/>
      <c r="S146" s="49"/>
    </row>
    <row r="147" ht="21.0" customHeight="1">
      <c r="A147" s="49"/>
      <c r="B147" s="199"/>
      <c r="C147" s="199"/>
      <c r="D147" s="193"/>
      <c r="E147" s="193"/>
      <c r="F147" s="193"/>
      <c r="G147" s="194"/>
      <c r="H147" s="195"/>
      <c r="I147" s="197"/>
      <c r="J147" s="197"/>
      <c r="K147" s="197"/>
      <c r="L147" s="194"/>
      <c r="M147" s="195"/>
      <c r="N147" s="197"/>
      <c r="O147" s="197"/>
      <c r="P147" s="197"/>
      <c r="Q147" s="195"/>
      <c r="R147" s="198"/>
      <c r="S147" s="49"/>
    </row>
    <row r="148" ht="21.0" customHeight="1">
      <c r="A148" s="49"/>
      <c r="B148" s="199"/>
      <c r="C148" s="199"/>
      <c r="D148" s="193"/>
      <c r="E148" s="193"/>
      <c r="F148" s="193"/>
      <c r="G148" s="194"/>
      <c r="H148" s="195"/>
      <c r="I148" s="197"/>
      <c r="J148" s="197"/>
      <c r="K148" s="197"/>
      <c r="L148" s="194"/>
      <c r="M148" s="195"/>
      <c r="N148" s="197"/>
      <c r="O148" s="197"/>
      <c r="P148" s="197"/>
      <c r="Q148" s="195"/>
      <c r="R148" s="198"/>
      <c r="S148" s="49"/>
    </row>
    <row r="149" ht="21.0" customHeight="1">
      <c r="A149" s="49"/>
      <c r="B149" s="199"/>
      <c r="C149" s="199"/>
      <c r="D149" s="193"/>
      <c r="E149" s="193"/>
      <c r="F149" s="193"/>
      <c r="G149" s="194"/>
      <c r="H149" s="195"/>
      <c r="I149" s="197"/>
      <c r="J149" s="197"/>
      <c r="K149" s="197"/>
      <c r="L149" s="194"/>
      <c r="M149" s="195"/>
      <c r="N149" s="197"/>
      <c r="O149" s="197"/>
      <c r="P149" s="197"/>
      <c r="Q149" s="195"/>
      <c r="R149" s="198"/>
      <c r="S149" s="49"/>
    </row>
    <row r="150" ht="21.0" hidden="1" customHeight="1">
      <c r="A150" s="49"/>
      <c r="B150" s="200"/>
      <c r="C150" s="200"/>
      <c r="D150" s="201"/>
      <c r="E150" s="201"/>
      <c r="F150" s="201"/>
      <c r="G150" s="202"/>
      <c r="H150" s="203"/>
      <c r="I150" s="204"/>
      <c r="J150" s="204"/>
      <c r="K150" s="204"/>
      <c r="L150" s="202"/>
      <c r="M150" s="203"/>
      <c r="N150" s="204"/>
      <c r="O150" s="204"/>
      <c r="P150" s="204"/>
      <c r="Q150" s="203"/>
      <c r="R150" s="205"/>
      <c r="S150" s="49"/>
    </row>
  </sheetData>
  <autoFilter ref="$B$5:$R$150"/>
  <mergeCells count="7">
    <mergeCell ref="B2:C2"/>
    <mergeCell ref="L2:R2"/>
    <mergeCell ref="B4:E4"/>
    <mergeCell ref="G4:H4"/>
    <mergeCell ref="I4:K4"/>
    <mergeCell ref="L4:M4"/>
    <mergeCell ref="N4:P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2" width="13.25"/>
    <col customWidth="1" min="3" max="3" width="11.75"/>
    <col customWidth="1" min="4" max="4" width="14.0"/>
    <col customWidth="1" min="5" max="5" width="15.13"/>
    <col customWidth="1" min="6" max="6" width="6.38"/>
    <col customWidth="1" min="7" max="7" width="9.5"/>
    <col customWidth="1" min="8" max="8" width="6.38"/>
    <col customWidth="1" min="9" max="9" width="9.5"/>
    <col customWidth="1" min="10" max="10" width="6.38"/>
    <col customWidth="1" min="11" max="11" width="9.5"/>
    <col customWidth="1" min="12" max="12" width="6.38"/>
    <col customWidth="1" min="13" max="13" width="9.5"/>
    <col customWidth="1" min="14" max="14" width="6.38"/>
    <col customWidth="1" min="15" max="15" width="9.5"/>
    <col customWidth="1" min="16" max="16" width="11.25"/>
    <col customWidth="1" min="17" max="17" width="5.13"/>
  </cols>
  <sheetData>
    <row r="1" ht="6.0" customHeight="1">
      <c r="A1" s="206"/>
      <c r="B1" s="206"/>
      <c r="C1" s="206"/>
      <c r="D1" s="206"/>
      <c r="E1" s="206"/>
      <c r="F1" s="206"/>
      <c r="G1" s="206"/>
      <c r="H1" s="206"/>
      <c r="I1" s="206"/>
      <c r="J1" s="206"/>
      <c r="K1" s="206"/>
      <c r="L1" s="206"/>
      <c r="M1" s="206"/>
      <c r="N1" s="206"/>
      <c r="O1" s="206"/>
      <c r="P1" s="206"/>
      <c r="Q1" s="206"/>
    </row>
    <row r="2" ht="66.0" customHeight="1">
      <c r="A2" s="45"/>
      <c r="B2" s="207" t="s">
        <v>23</v>
      </c>
      <c r="D2" s="208"/>
      <c r="E2" s="208"/>
      <c r="F2" s="208"/>
      <c r="G2" s="208"/>
      <c r="H2" s="208"/>
      <c r="I2" s="209"/>
      <c r="J2" s="209"/>
      <c r="K2" s="210" t="s">
        <v>132</v>
      </c>
      <c r="Q2" s="45"/>
    </row>
    <row r="3" ht="16.5" customHeight="1">
      <c r="A3" s="211"/>
      <c r="B3" s="212" t="s">
        <v>133</v>
      </c>
      <c r="C3" s="213">
        <v>50.0</v>
      </c>
      <c r="D3" s="212" t="s">
        <v>134</v>
      </c>
      <c r="E3" s="213">
        <v>50.0</v>
      </c>
      <c r="F3" s="45"/>
      <c r="G3" s="214" t="s">
        <v>135</v>
      </c>
      <c r="H3" s="213">
        <v>50.0</v>
      </c>
      <c r="I3" s="209"/>
      <c r="J3" s="209"/>
      <c r="Q3" s="211"/>
    </row>
    <row r="4" ht="16.5" customHeight="1">
      <c r="A4" s="211"/>
      <c r="B4" s="212" t="s">
        <v>136</v>
      </c>
      <c r="C4" s="213">
        <v>50.0</v>
      </c>
      <c r="D4" s="212" t="s">
        <v>137</v>
      </c>
      <c r="E4" s="213">
        <v>100.0</v>
      </c>
      <c r="F4" s="45"/>
      <c r="G4" s="45"/>
      <c r="H4" s="215"/>
      <c r="I4" s="209"/>
      <c r="J4" s="209"/>
      <c r="K4" s="209"/>
      <c r="L4" s="209"/>
      <c r="M4" s="209"/>
      <c r="N4" s="209"/>
      <c r="O4" s="209"/>
      <c r="P4" s="209"/>
      <c r="Q4" s="211"/>
    </row>
    <row r="5" ht="12.0" customHeight="1">
      <c r="A5" s="45"/>
      <c r="B5" s="216"/>
      <c r="C5" s="216"/>
      <c r="D5" s="216"/>
      <c r="E5" s="216"/>
      <c r="F5" s="216"/>
      <c r="G5" s="216"/>
      <c r="H5" s="216"/>
      <c r="I5" s="216"/>
      <c r="J5" s="216"/>
      <c r="K5" s="216"/>
      <c r="L5" s="216"/>
      <c r="M5" s="216"/>
      <c r="N5" s="216"/>
      <c r="O5" s="216"/>
      <c r="P5" s="216"/>
      <c r="Q5" s="45"/>
    </row>
    <row r="6" ht="12.0" customHeight="1">
      <c r="A6" s="217"/>
      <c r="B6" s="218"/>
      <c r="C6" s="218"/>
      <c r="D6" s="218"/>
      <c r="E6" s="218"/>
      <c r="F6" s="218"/>
      <c r="G6" s="218"/>
      <c r="H6" s="218"/>
      <c r="I6" s="218"/>
      <c r="J6" s="218"/>
      <c r="K6" s="218"/>
      <c r="L6" s="218"/>
      <c r="M6" s="218"/>
      <c r="N6" s="218"/>
      <c r="O6" s="218"/>
      <c r="P6" s="218"/>
      <c r="Q6" s="217"/>
    </row>
    <row r="7" ht="24.0" customHeight="1">
      <c r="A7" s="219"/>
      <c r="B7" s="220" t="s">
        <v>55</v>
      </c>
      <c r="C7" s="220" t="s">
        <v>138</v>
      </c>
      <c r="D7" s="220" t="s">
        <v>58</v>
      </c>
      <c r="E7" s="220" t="s">
        <v>59</v>
      </c>
      <c r="F7" s="221" t="s">
        <v>139</v>
      </c>
      <c r="H7" s="221" t="s">
        <v>140</v>
      </c>
      <c r="J7" s="221" t="s">
        <v>141</v>
      </c>
      <c r="L7" s="221" t="s">
        <v>142</v>
      </c>
      <c r="N7" s="221" t="s">
        <v>143</v>
      </c>
      <c r="P7" s="222" t="s">
        <v>144</v>
      </c>
      <c r="Q7" s="219"/>
    </row>
    <row r="8" ht="21.0" customHeight="1">
      <c r="A8" s="223"/>
      <c r="B8" s="224" t="s">
        <v>145</v>
      </c>
      <c r="C8" s="225" t="s">
        <v>63</v>
      </c>
      <c r="D8" s="225" t="s">
        <v>64</v>
      </c>
      <c r="E8" s="226" t="s">
        <v>65</v>
      </c>
      <c r="F8" s="227">
        <v>0.0</v>
      </c>
      <c r="G8" s="228" t="str">
        <f>if(isblank(F8), "", concatenate("(",text(Invitations!TotalInvitations*F8, "$0")," total)"))</f>
        <v>($0 total)</v>
      </c>
      <c r="H8" s="229">
        <v>0.0</v>
      </c>
      <c r="I8" s="228" t="str">
        <f>if(isblank(H8), "", concatenate("(",text(Invitations!TotalRSVPs*H8, "$0")," total)"))</f>
        <v>($0 total)</v>
      </c>
      <c r="J8" s="229">
        <v>0.0</v>
      </c>
      <c r="K8" s="228" t="str">
        <f>if(isblank(J8), "", concatenate("(",text(Invitations!TotalThankyous*J8, "$0")," total)"))</f>
        <v>($0 total)</v>
      </c>
      <c r="L8" s="229">
        <v>0.0</v>
      </c>
      <c r="M8" s="228" t="str">
        <f>if(isblank(L8), "", concatenate("(",text(Invitations!TotalPrograms*L8, "$0")," total)"))</f>
        <v>($0 total)</v>
      </c>
      <c r="N8" s="229">
        <v>0.0</v>
      </c>
      <c r="O8" s="228" t="str">
        <f>if(isblank(N8), "", concatenate("(",text(Invitations!TotalPlacecards*N8, "$0")," total)"))</f>
        <v>($0 total)</v>
      </c>
      <c r="P8" s="230">
        <f>sum((Invitations!TotalInvitations*F8), (Invitations!TotalRSVPs*H8), (Invitations!TotalThankyous*J8), (Invitations!TotalPrograms*L8), (Invitations!TotalPlacecards*N8))</f>
        <v>0</v>
      </c>
      <c r="Q8" s="231"/>
    </row>
    <row r="9" ht="21.0" customHeight="1">
      <c r="A9" s="49"/>
      <c r="B9" s="232"/>
      <c r="C9" s="233"/>
      <c r="D9" s="233"/>
      <c r="E9" s="233"/>
      <c r="F9" s="234"/>
      <c r="G9" s="235" t="str">
        <f>if(isblank(F9), "", concatenate("(",text(Invitations!TotalInvitations*F9, "$0")," total)"))</f>
        <v/>
      </c>
      <c r="H9" s="236"/>
      <c r="I9" s="235" t="str">
        <f>if(isblank(H9), "", concatenate("(",text(Invitations!TotalRSVPs*H9, "$0")," total)"))</f>
        <v/>
      </c>
      <c r="J9" s="236"/>
      <c r="K9" s="235" t="str">
        <f>if(isblank(J9), "", concatenate("(",text(Invitations!TotalThankyous*J9, "$0")," total)"))</f>
        <v/>
      </c>
      <c r="L9" s="236"/>
      <c r="M9" s="235" t="str">
        <f>if(isblank(L9), "", concatenate("(",text(Invitations!TotalPrograms*L9, "$0")," total)"))</f>
        <v/>
      </c>
      <c r="N9" s="236"/>
      <c r="O9" s="235" t="str">
        <f>if(isblank(N9), "", concatenate("(",text(Invitations!TotalPlacecards*N9, "$0")," total)"))</f>
        <v/>
      </c>
      <c r="P9" s="237">
        <f>sum((Invitations!TotalInvitations*F9), (Invitations!TotalRSVPs*H9), (Invitations!TotalThankyous*J9), (Invitations!TotalPrograms*L9), (Invitations!TotalPlacecards*N9))</f>
        <v>0</v>
      </c>
      <c r="Q9" s="231"/>
    </row>
    <row r="10" ht="21.0" customHeight="1">
      <c r="A10" s="49"/>
      <c r="B10" s="238"/>
      <c r="C10" s="225"/>
      <c r="D10" s="225"/>
      <c r="E10" s="225"/>
      <c r="F10" s="227"/>
      <c r="G10" s="228" t="str">
        <f>if(isblank(F10), "", concatenate("(",text(Invitations!TotalInvitations*F10, "$0")," total)"))</f>
        <v/>
      </c>
      <c r="H10" s="229"/>
      <c r="I10" s="228" t="str">
        <f>if(isblank(H10), "", concatenate("(",text(Invitations!TotalRSVPs*H10, "$0")," total)"))</f>
        <v/>
      </c>
      <c r="J10" s="229"/>
      <c r="K10" s="228" t="str">
        <f>if(isblank(J10), "", concatenate("(",text(Invitations!TotalThankyous*J10, "$0")," total)"))</f>
        <v/>
      </c>
      <c r="L10" s="229"/>
      <c r="M10" s="228" t="str">
        <f>if(isblank(L10), "", concatenate("(",text(Invitations!TotalPrograms*L10, "$0")," total)"))</f>
        <v/>
      </c>
      <c r="N10" s="229"/>
      <c r="O10" s="228" t="str">
        <f>if(isblank(N10), "", concatenate("(",text(Invitations!TotalPlacecards*N10, "$0")," total)"))</f>
        <v/>
      </c>
      <c r="P10" s="230">
        <f>sum((Invitations!TotalInvitations*F10), (Invitations!TotalRSVPs*H10), (Invitations!TotalThankyous*J10), (Invitations!TotalPrograms*L10), (Invitations!TotalPlacecards*N10))</f>
        <v>0</v>
      </c>
      <c r="Q10" s="231"/>
    </row>
    <row r="11" ht="21.0" customHeight="1">
      <c r="A11" s="49"/>
      <c r="B11" s="232"/>
      <c r="C11" s="239"/>
      <c r="D11" s="240"/>
      <c r="E11" s="240"/>
      <c r="F11" s="241"/>
      <c r="G11" s="235" t="str">
        <f>if(isblank(F11), "", concatenate("(",text(Invitations!TotalInvitations*F11, "$0")," total)"))</f>
        <v/>
      </c>
      <c r="H11" s="242"/>
      <c r="I11" s="235" t="str">
        <f>if(isblank(H11), "", concatenate("(",text(Invitations!TotalRSVPs*H11, "$0")," total)"))</f>
        <v/>
      </c>
      <c r="J11" s="242"/>
      <c r="K11" s="235" t="str">
        <f>if(isblank(J11), "", concatenate("(",text(Invitations!TotalThankyous*J11, "$0")," total)"))</f>
        <v/>
      </c>
      <c r="L11" s="242"/>
      <c r="M11" s="235" t="str">
        <f>if(isblank(L11), "", concatenate("(",text(Invitations!TotalPrograms*L11, "$0")," total)"))</f>
        <v/>
      </c>
      <c r="N11" s="242"/>
      <c r="O11" s="235" t="str">
        <f>if(isblank(N11), "", concatenate("(",text(Invitations!TotalPlacecards*N11, "$0")," total)"))</f>
        <v/>
      </c>
      <c r="P11" s="237">
        <f>sum((Invitations!TotalInvitations*F11), (Invitations!TotalRSVPs*H11), (Invitations!TotalThankyous*J11), (Invitations!TotalPrograms*L11), (Invitations!TotalPlacecards*N11))</f>
        <v>0</v>
      </c>
      <c r="Q11" s="231"/>
    </row>
    <row r="12" ht="21.0" customHeight="1">
      <c r="A12" s="49"/>
      <c r="B12" s="238"/>
      <c r="C12" s="243"/>
      <c r="D12" s="244"/>
      <c r="E12" s="244"/>
      <c r="F12" s="245"/>
      <c r="G12" s="228" t="str">
        <f>if(isblank(F12), "", concatenate("(",text(Invitations!TotalInvitations*F12, "$0")," total)"))</f>
        <v/>
      </c>
      <c r="H12" s="246"/>
      <c r="I12" s="228" t="str">
        <f>if(isblank(H12), "", concatenate("(",text(Invitations!TotalRSVPs*H12, "$0")," total)"))</f>
        <v/>
      </c>
      <c r="J12" s="246"/>
      <c r="K12" s="228" t="str">
        <f>if(isblank(J12), "", concatenate("(",text(Invitations!TotalThankyous*J12, "$0")," total)"))</f>
        <v/>
      </c>
      <c r="L12" s="246"/>
      <c r="M12" s="228" t="str">
        <f>if(isblank(L12), "", concatenate("(",text(Invitations!TotalPrograms*L12, "$0")," total)"))</f>
        <v/>
      </c>
      <c r="N12" s="246"/>
      <c r="O12" s="228" t="str">
        <f>if(isblank(N12), "", concatenate("(",text(Invitations!TotalPlacecards*N12, "$0")," total)"))</f>
        <v/>
      </c>
      <c r="P12" s="230">
        <f>sum((Invitations!TotalInvitations*F12), (Invitations!TotalRSVPs*H12), (Invitations!TotalThankyous*J12), (Invitations!TotalPrograms*L12), (Invitations!TotalPlacecards*N12))</f>
        <v>0</v>
      </c>
      <c r="Q12" s="231"/>
    </row>
    <row r="13" ht="21.0" customHeight="1">
      <c r="A13" s="49"/>
      <c r="B13" s="232"/>
      <c r="C13" s="239"/>
      <c r="D13" s="240"/>
      <c r="E13" s="240"/>
      <c r="F13" s="241"/>
      <c r="G13" s="235" t="str">
        <f>if(isblank(F13), "", concatenate("(",text(Invitations!TotalInvitations*F13, "$0")," total)"))</f>
        <v/>
      </c>
      <c r="H13" s="242"/>
      <c r="I13" s="235" t="str">
        <f>if(isblank(H13), "", concatenate("(",text(Invitations!TotalRSVPs*H13, "$0")," total)"))</f>
        <v/>
      </c>
      <c r="J13" s="242"/>
      <c r="K13" s="235" t="str">
        <f>if(isblank(J13), "", concatenate("(",text(Invitations!TotalThankyous*J13, "$0")," total)"))</f>
        <v/>
      </c>
      <c r="L13" s="242"/>
      <c r="M13" s="235" t="str">
        <f>if(isblank(L13), "", concatenate("(",text(Invitations!TotalPrograms*L13, "$0")," total)"))</f>
        <v/>
      </c>
      <c r="N13" s="242"/>
      <c r="O13" s="235" t="str">
        <f>if(isblank(N13), "", concatenate("(",text(Invitations!TotalPlacecards*N13, "$0")," total)"))</f>
        <v/>
      </c>
      <c r="P13" s="237">
        <f>sum((Invitations!TotalInvitations*F13), (Invitations!TotalRSVPs*H13), (Invitations!TotalThankyous*J13), (Invitations!TotalPrograms*L13), (Invitations!TotalPlacecards*N13))</f>
        <v>0</v>
      </c>
      <c r="Q13" s="231"/>
    </row>
    <row r="14" ht="21.0" customHeight="1">
      <c r="A14" s="49"/>
      <c r="B14" s="238"/>
      <c r="C14" s="243"/>
      <c r="D14" s="244"/>
      <c r="E14" s="244"/>
      <c r="F14" s="245"/>
      <c r="G14" s="228" t="str">
        <f>if(isblank(F14), "", concatenate("(",text(Invitations!TotalInvitations*F14, "$0")," total)"))</f>
        <v/>
      </c>
      <c r="H14" s="246"/>
      <c r="I14" s="228" t="str">
        <f>if(isblank(H14), "", concatenate("(",text(Invitations!TotalRSVPs*H14, "$0")," total)"))</f>
        <v/>
      </c>
      <c r="J14" s="246"/>
      <c r="K14" s="228" t="str">
        <f>if(isblank(J14), "", concatenate("(",text(Invitations!TotalThankyous*J14, "$0")," total)"))</f>
        <v/>
      </c>
      <c r="L14" s="246"/>
      <c r="M14" s="228" t="str">
        <f>if(isblank(L14), "", concatenate("(",text(Invitations!TotalPrograms*L14, "$0")," total)"))</f>
        <v/>
      </c>
      <c r="N14" s="246"/>
      <c r="O14" s="228" t="str">
        <f>if(isblank(N14), "", concatenate("(",text(Invitations!TotalPlacecards*N14, "$0")," total)"))</f>
        <v/>
      </c>
      <c r="P14" s="230">
        <f>sum((Invitations!TotalInvitations*F14), (Invitations!TotalRSVPs*H14), (Invitations!TotalThankyous*J14), (Invitations!TotalPrograms*L14), (Invitations!TotalPlacecards*N14))</f>
        <v>0</v>
      </c>
      <c r="Q14" s="231"/>
    </row>
    <row r="15" ht="21.0" customHeight="1">
      <c r="A15" s="49"/>
      <c r="B15" s="232"/>
      <c r="C15" s="239"/>
      <c r="D15" s="240"/>
      <c r="E15" s="240"/>
      <c r="F15" s="241"/>
      <c r="G15" s="235" t="str">
        <f>if(isblank(F15), "", concatenate("(",text(Invitations!TotalInvitations*F15, "$0")," total)"))</f>
        <v/>
      </c>
      <c r="H15" s="242"/>
      <c r="I15" s="235" t="str">
        <f>if(isblank(H15), "", concatenate("(",text(Invitations!TotalRSVPs*H15, "$0")," total)"))</f>
        <v/>
      </c>
      <c r="J15" s="242"/>
      <c r="K15" s="235" t="str">
        <f>if(isblank(J15), "", concatenate("(",text(Invitations!TotalThankyous*J15, "$0")," total)"))</f>
        <v/>
      </c>
      <c r="L15" s="242"/>
      <c r="M15" s="235" t="str">
        <f>if(isblank(L15), "", concatenate("(",text(Invitations!TotalPrograms*L15, "$0")," total)"))</f>
        <v/>
      </c>
      <c r="N15" s="242"/>
      <c r="O15" s="235" t="str">
        <f>if(isblank(N15), "", concatenate("(",text(Invitations!TotalPlacecards*N15, "$0")," total)"))</f>
        <v/>
      </c>
      <c r="P15" s="237">
        <f>sum((Invitations!TotalInvitations*F15), (Invitations!TotalRSVPs*H15), (Invitations!TotalThankyous*J15), (Invitations!TotalPrograms*L15), (Invitations!TotalPlacecards*N15))</f>
        <v>0</v>
      </c>
      <c r="Q15" s="231"/>
    </row>
    <row r="16" ht="21.0" customHeight="1">
      <c r="A16" s="49"/>
      <c r="B16" s="247"/>
      <c r="C16" s="248"/>
      <c r="D16" s="244"/>
      <c r="E16" s="244"/>
      <c r="F16" s="245"/>
      <c r="G16" s="228" t="str">
        <f>if(isblank(F16), "", concatenate("(",text(Invitations!TotalInvitations*F16, "$0")," total)"))</f>
        <v/>
      </c>
      <c r="H16" s="246"/>
      <c r="I16" s="228" t="str">
        <f>if(isblank(H16), "", concatenate("(",text(Invitations!TotalRSVPs*H16, "$0")," total)"))</f>
        <v/>
      </c>
      <c r="J16" s="246"/>
      <c r="K16" s="228" t="str">
        <f>if(isblank(J16), "", concatenate("(",text(Invitations!TotalThankyous*J16, "$0")," total)"))</f>
        <v/>
      </c>
      <c r="L16" s="246"/>
      <c r="M16" s="228" t="str">
        <f>if(isblank(L16), "", concatenate("(",text(Invitations!TotalPrograms*L16, "$0")," total)"))</f>
        <v/>
      </c>
      <c r="N16" s="246"/>
      <c r="O16" s="228" t="str">
        <f>if(isblank(N16), "", concatenate("(",text(Invitations!TotalPlacecards*N16, "$0")," total)"))</f>
        <v/>
      </c>
      <c r="P16" s="230">
        <f>sum((Invitations!TotalInvitations*F16), (Invitations!TotalRSVPs*H16), (Invitations!TotalThankyous*J16), (Invitations!TotalPrograms*L16), (Invitations!TotalPlacecards*N16))</f>
        <v>0</v>
      </c>
      <c r="Q16" s="231"/>
    </row>
    <row r="17" ht="21.0" customHeight="1">
      <c r="A17" s="49"/>
      <c r="B17" s="249"/>
      <c r="C17" s="250"/>
      <c r="D17" s="240"/>
      <c r="E17" s="240"/>
      <c r="F17" s="241"/>
      <c r="G17" s="235" t="str">
        <f>if(isblank(F17), "", concatenate("(",text(Invitations!TotalInvitations*F17, "$0")," total)"))</f>
        <v/>
      </c>
      <c r="H17" s="242"/>
      <c r="I17" s="235" t="str">
        <f>if(isblank(H17), "", concatenate("(",text(Invitations!TotalRSVPs*H17, "$0")," total)"))</f>
        <v/>
      </c>
      <c r="J17" s="242"/>
      <c r="K17" s="235" t="str">
        <f>if(isblank(J17), "", concatenate("(",text(Invitations!TotalThankyous*J17, "$0")," total)"))</f>
        <v/>
      </c>
      <c r="L17" s="242"/>
      <c r="M17" s="235" t="str">
        <f>if(isblank(L17), "", concatenate("(",text(Invitations!TotalPrograms*L17, "$0")," total)"))</f>
        <v/>
      </c>
      <c r="N17" s="242"/>
      <c r="O17" s="235" t="str">
        <f>if(isblank(N17), "", concatenate("(",text(Invitations!TotalPlacecards*N17, "$0")," total)"))</f>
        <v/>
      </c>
      <c r="P17" s="237">
        <f>sum((Invitations!TotalInvitations*F17), (Invitations!TotalRSVPs*H17), (Invitations!TotalThankyous*J17), (Invitations!TotalPrograms*L17), (Invitations!TotalPlacecards*N17))</f>
        <v>0</v>
      </c>
      <c r="Q17" s="231"/>
    </row>
    <row r="18" ht="21.0" customHeight="1">
      <c r="A18" s="49"/>
      <c r="B18" s="247"/>
      <c r="C18" s="248"/>
      <c r="D18" s="244"/>
      <c r="E18" s="244"/>
      <c r="F18" s="245"/>
      <c r="G18" s="228" t="str">
        <f>if(isblank(F18), "", concatenate("(",text(Invitations!TotalInvitations*F18, "$0")," total)"))</f>
        <v/>
      </c>
      <c r="H18" s="246"/>
      <c r="I18" s="228" t="str">
        <f>if(isblank(H18), "", concatenate("(",text(Invitations!TotalRSVPs*H18, "$0")," total)"))</f>
        <v/>
      </c>
      <c r="J18" s="246"/>
      <c r="K18" s="228" t="str">
        <f>if(isblank(J18), "", concatenate("(",text(Invitations!TotalThankyous*J18, "$0")," total)"))</f>
        <v/>
      </c>
      <c r="L18" s="246"/>
      <c r="M18" s="228" t="str">
        <f>if(isblank(L18), "", concatenate("(",text(Invitations!TotalPrograms*L18, "$0")," total)"))</f>
        <v/>
      </c>
      <c r="N18" s="246"/>
      <c r="O18" s="228" t="str">
        <f>if(isblank(N18), "", concatenate("(",text(Invitations!TotalPlacecards*N18, "$0")," total)"))</f>
        <v/>
      </c>
      <c r="P18" s="230">
        <f>sum((Invitations!TotalInvitations*F18), (Invitations!TotalRSVPs*H18), (Invitations!TotalThankyous*J18), (Invitations!TotalPrograms*L18), (Invitations!TotalPlacecards*N18))</f>
        <v>0</v>
      </c>
      <c r="Q18" s="231"/>
    </row>
    <row r="19" ht="21.0" customHeight="1">
      <c r="A19" s="49"/>
      <c r="B19" s="249"/>
      <c r="C19" s="250"/>
      <c r="D19" s="240"/>
      <c r="E19" s="240"/>
      <c r="F19" s="241"/>
      <c r="G19" s="235" t="str">
        <f>if(isblank(F19), "", concatenate("(",text(Invitations!TotalInvitations*F19, "$0")," total)"))</f>
        <v/>
      </c>
      <c r="H19" s="242"/>
      <c r="I19" s="235" t="str">
        <f>if(isblank(H19), "", concatenate("(",text(Invitations!TotalRSVPs*H19, "$0")," total)"))</f>
        <v/>
      </c>
      <c r="J19" s="242"/>
      <c r="K19" s="235" t="str">
        <f>if(isblank(J19), "", concatenate("(",text(Invitations!TotalThankyous*J19, "$0")," total)"))</f>
        <v/>
      </c>
      <c r="L19" s="242"/>
      <c r="M19" s="235" t="str">
        <f>if(isblank(L19), "", concatenate("(",text(Invitations!TotalPrograms*L19, "$0")," total)"))</f>
        <v/>
      </c>
      <c r="N19" s="242"/>
      <c r="O19" s="235" t="str">
        <f>if(isblank(N19), "", concatenate("(",text(Invitations!TotalPlacecards*N19, "$0")," total)"))</f>
        <v/>
      </c>
      <c r="P19" s="237">
        <f>sum((Invitations!TotalInvitations*F19), (Invitations!TotalRSVPs*H19), (Invitations!TotalThankyous*J19), (Invitations!TotalPrograms*L19), (Invitations!TotalPlacecards*N19))</f>
        <v>0</v>
      </c>
      <c r="Q19" s="231"/>
    </row>
  </sheetData>
  <mergeCells count="7">
    <mergeCell ref="B2:C2"/>
    <mergeCell ref="K2:P3"/>
    <mergeCell ref="F7:G7"/>
    <mergeCell ref="H7:I7"/>
    <mergeCell ref="J7:K7"/>
    <mergeCell ref="L7:M7"/>
    <mergeCell ref="N7:O7"/>
  </mergeCells>
  <hyperlinks>
    <hyperlink r:id="rId1" ref="E8"/>
  </hyperlinks>
  <drawing r:id="rId2"/>
  <tableParts count="1">
    <tablePart r:id="rId4"/>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4A3A"/>
    <outlinePr summaryBelow="0" summaryRight="0"/>
  </sheetPr>
  <sheetViews>
    <sheetView showGridLines="0" workbookViewId="0"/>
  </sheetViews>
  <sheetFormatPr customHeight="1" defaultColWidth="12.63" defaultRowHeight="15.75"/>
  <cols>
    <col customWidth="1" min="1" max="1" width="5.13"/>
    <col customWidth="1" min="2" max="10" width="15.13"/>
    <col customWidth="1" min="11" max="11" width="5.13"/>
  </cols>
  <sheetData>
    <row r="1" ht="6.0" customHeight="1">
      <c r="A1" s="251"/>
      <c r="B1" s="252"/>
      <c r="C1" s="252"/>
      <c r="D1" s="252"/>
      <c r="E1" s="252"/>
      <c r="F1" s="252"/>
      <c r="G1" s="252"/>
      <c r="H1" s="252"/>
      <c r="I1" s="252"/>
      <c r="J1" s="252"/>
      <c r="K1" s="251"/>
    </row>
    <row r="2" ht="66.0" customHeight="1">
      <c r="A2" s="253"/>
      <c r="B2" s="207" t="s">
        <v>25</v>
      </c>
      <c r="D2" s="254"/>
      <c r="E2" s="254"/>
      <c r="F2" s="254"/>
      <c r="G2" s="254"/>
      <c r="H2" s="254"/>
      <c r="I2" s="254"/>
      <c r="J2" s="255"/>
      <c r="K2" s="253"/>
    </row>
    <row r="3" ht="23.25" customHeight="1">
      <c r="A3" s="256"/>
      <c r="B3" s="257" t="s">
        <v>146</v>
      </c>
      <c r="H3" s="258"/>
      <c r="I3" s="259" t="s">
        <v>147</v>
      </c>
      <c r="J3" s="260">
        <f>sum(B16:J16, B29:J29)</f>
        <v>1</v>
      </c>
      <c r="K3" s="261"/>
    </row>
    <row r="4" ht="17.25" customHeight="1">
      <c r="A4" s="262"/>
      <c r="B4" s="263"/>
      <c r="C4" s="263"/>
      <c r="D4" s="263"/>
      <c r="E4" s="263"/>
      <c r="F4" s="263"/>
      <c r="G4" s="263"/>
      <c r="H4" s="263"/>
      <c r="I4" s="263"/>
      <c r="J4" s="263"/>
      <c r="K4" s="262"/>
    </row>
    <row r="5" ht="24.0" customHeight="1">
      <c r="A5" s="264"/>
      <c r="B5" s="265" t="s">
        <v>148</v>
      </c>
      <c r="C5" s="265" t="s">
        <v>149</v>
      </c>
      <c r="D5" s="265" t="s">
        <v>150</v>
      </c>
      <c r="E5" s="265" t="s">
        <v>151</v>
      </c>
      <c r="F5" s="265" t="s">
        <v>152</v>
      </c>
      <c r="G5" s="265" t="s">
        <v>153</v>
      </c>
      <c r="H5" s="265" t="s">
        <v>154</v>
      </c>
      <c r="I5" s="265" t="s">
        <v>155</v>
      </c>
      <c r="J5" s="265" t="s">
        <v>156</v>
      </c>
      <c r="K5" s="264"/>
    </row>
    <row r="6" ht="21.0" customHeight="1">
      <c r="A6" s="266"/>
      <c r="B6" s="267" t="s">
        <v>157</v>
      </c>
      <c r="C6" s="267"/>
      <c r="D6" s="267"/>
      <c r="E6" s="267"/>
      <c r="F6" s="267"/>
      <c r="G6" s="267"/>
      <c r="H6" s="267"/>
      <c r="I6" s="267"/>
      <c r="J6" s="267"/>
      <c r="K6" s="266"/>
    </row>
    <row r="7" ht="21.0" customHeight="1">
      <c r="A7" s="266"/>
      <c r="B7" s="267"/>
      <c r="C7" s="267"/>
      <c r="D7" s="267"/>
      <c r="E7" s="267"/>
      <c r="F7" s="267"/>
      <c r="G7" s="267"/>
      <c r="H7" s="267"/>
      <c r="I7" s="267"/>
      <c r="J7" s="267"/>
      <c r="K7" s="266"/>
    </row>
    <row r="8" ht="21.0" customHeight="1">
      <c r="A8" s="266"/>
      <c r="B8" s="267"/>
      <c r="C8" s="267"/>
      <c r="D8" s="267"/>
      <c r="E8" s="267"/>
      <c r="F8" s="267"/>
      <c r="G8" s="267"/>
      <c r="H8" s="267"/>
      <c r="I8" s="267"/>
      <c r="J8" s="267"/>
      <c r="K8" s="266"/>
    </row>
    <row r="9" ht="21.0" customHeight="1">
      <c r="A9" s="266"/>
      <c r="B9" s="267"/>
      <c r="C9" s="267"/>
      <c r="D9" s="267"/>
      <c r="E9" s="267"/>
      <c r="F9" s="267"/>
      <c r="G9" s="267"/>
      <c r="H9" s="267"/>
      <c r="I9" s="267"/>
      <c r="J9" s="267"/>
      <c r="K9" s="266"/>
    </row>
    <row r="10" ht="21.0" customHeight="1">
      <c r="A10" s="266"/>
      <c r="B10" s="267"/>
      <c r="C10" s="267"/>
      <c r="D10" s="267"/>
      <c r="E10" s="267"/>
      <c r="F10" s="267"/>
      <c r="G10" s="267"/>
      <c r="H10" s="267"/>
      <c r="I10" s="267"/>
      <c r="J10" s="267"/>
      <c r="K10" s="266"/>
    </row>
    <row r="11" ht="21.0" customHeight="1">
      <c r="A11" s="266"/>
      <c r="B11" s="267"/>
      <c r="C11" s="267"/>
      <c r="D11" s="267"/>
      <c r="E11" s="267"/>
      <c r="F11" s="267"/>
      <c r="G11" s="267"/>
      <c r="H11" s="267"/>
      <c r="I11" s="267"/>
      <c r="J11" s="267"/>
      <c r="K11" s="266"/>
    </row>
    <row r="12" ht="21.0" customHeight="1">
      <c r="A12" s="266"/>
      <c r="B12" s="267"/>
      <c r="C12" s="267"/>
      <c r="D12" s="267"/>
      <c r="E12" s="267"/>
      <c r="F12" s="267"/>
      <c r="G12" s="267"/>
      <c r="H12" s="267"/>
      <c r="I12" s="267"/>
      <c r="J12" s="267"/>
      <c r="K12" s="266"/>
    </row>
    <row r="13" ht="21.0" customHeight="1">
      <c r="A13" s="266"/>
      <c r="B13" s="267"/>
      <c r="C13" s="267"/>
      <c r="D13" s="267"/>
      <c r="E13" s="267"/>
      <c r="F13" s="267"/>
      <c r="G13" s="267"/>
      <c r="H13" s="267"/>
      <c r="I13" s="267"/>
      <c r="J13" s="267"/>
      <c r="K13" s="266"/>
    </row>
    <row r="14" ht="21.0" customHeight="1">
      <c r="A14" s="266"/>
      <c r="B14" s="267"/>
      <c r="C14" s="267"/>
      <c r="D14" s="267"/>
      <c r="E14" s="267"/>
      <c r="F14" s="267"/>
      <c r="G14" s="267"/>
      <c r="H14" s="267"/>
      <c r="I14" s="267"/>
      <c r="J14" s="267"/>
      <c r="K14" s="266"/>
    </row>
    <row r="15" ht="21.0" customHeight="1">
      <c r="A15" s="266"/>
      <c r="B15" s="267"/>
      <c r="C15" s="267"/>
      <c r="D15" s="267"/>
      <c r="E15" s="267"/>
      <c r="F15" s="267"/>
      <c r="G15" s="267"/>
      <c r="H15" s="267"/>
      <c r="I15" s="267"/>
      <c r="J15" s="267"/>
      <c r="K15" s="266"/>
    </row>
    <row r="16" ht="21.0" customHeight="1">
      <c r="A16" s="268"/>
      <c r="B16" s="269">
        <f t="shared" ref="B16:J16" si="1">counta(B6:B15)</f>
        <v>1</v>
      </c>
      <c r="C16" s="269">
        <f t="shared" si="1"/>
        <v>0</v>
      </c>
      <c r="D16" s="269">
        <f t="shared" si="1"/>
        <v>0</v>
      </c>
      <c r="E16" s="269">
        <f t="shared" si="1"/>
        <v>0</v>
      </c>
      <c r="F16" s="269">
        <f t="shared" si="1"/>
        <v>0</v>
      </c>
      <c r="G16" s="269">
        <f t="shared" si="1"/>
        <v>0</v>
      </c>
      <c r="H16" s="269">
        <f t="shared" si="1"/>
        <v>0</v>
      </c>
      <c r="I16" s="269">
        <f t="shared" si="1"/>
        <v>0</v>
      </c>
      <c r="J16" s="269">
        <f t="shared" si="1"/>
        <v>0</v>
      </c>
      <c r="K16" s="268"/>
    </row>
    <row r="17" ht="18.0" customHeight="1">
      <c r="A17" s="270"/>
      <c r="B17" s="271"/>
      <c r="C17" s="272"/>
      <c r="D17" s="273"/>
      <c r="E17" s="273"/>
      <c r="F17" s="273"/>
      <c r="G17" s="273"/>
      <c r="H17" s="274"/>
      <c r="I17" s="274"/>
      <c r="J17" s="275"/>
      <c r="K17" s="276"/>
    </row>
    <row r="18" ht="18.0" customHeight="1">
      <c r="A18" s="277"/>
      <c r="B18" s="278" t="s">
        <v>158</v>
      </c>
      <c r="C18" s="278" t="s">
        <v>159</v>
      </c>
      <c r="D18" s="278" t="s">
        <v>160</v>
      </c>
      <c r="E18" s="278" t="s">
        <v>161</v>
      </c>
      <c r="F18" s="278" t="s">
        <v>162</v>
      </c>
      <c r="G18" s="278" t="s">
        <v>163</v>
      </c>
      <c r="H18" s="278" t="s">
        <v>164</v>
      </c>
      <c r="I18" s="278" t="s">
        <v>165</v>
      </c>
      <c r="J18" s="278" t="s">
        <v>166</v>
      </c>
      <c r="K18" s="279"/>
    </row>
    <row r="19" ht="18.0" customHeight="1">
      <c r="A19" s="280"/>
      <c r="B19" s="267"/>
      <c r="C19" s="267"/>
      <c r="D19" s="267"/>
      <c r="E19" s="267"/>
      <c r="F19" s="267"/>
      <c r="G19" s="267"/>
      <c r="H19" s="267"/>
      <c r="I19" s="267"/>
      <c r="J19" s="267"/>
      <c r="K19" s="279"/>
    </row>
    <row r="20" ht="18.0" customHeight="1">
      <c r="A20" s="280"/>
      <c r="B20" s="267"/>
      <c r="C20" s="267"/>
      <c r="D20" s="267"/>
      <c r="E20" s="267"/>
      <c r="F20" s="267"/>
      <c r="G20" s="267"/>
      <c r="H20" s="267"/>
      <c r="I20" s="267"/>
      <c r="J20" s="267"/>
      <c r="K20" s="279"/>
    </row>
    <row r="21" ht="18.0" customHeight="1">
      <c r="A21" s="280"/>
      <c r="B21" s="267"/>
      <c r="C21" s="267"/>
      <c r="D21" s="267"/>
      <c r="E21" s="267"/>
      <c r="F21" s="267"/>
      <c r="G21" s="267"/>
      <c r="H21" s="267"/>
      <c r="I21" s="267"/>
      <c r="J21" s="267"/>
      <c r="K21" s="279"/>
    </row>
    <row r="22" ht="18.0" customHeight="1">
      <c r="A22" s="280"/>
      <c r="B22" s="267"/>
      <c r="C22" s="267"/>
      <c r="D22" s="267"/>
      <c r="E22" s="267"/>
      <c r="F22" s="267"/>
      <c r="G22" s="267"/>
      <c r="H22" s="267"/>
      <c r="I22" s="267"/>
      <c r="J22" s="267"/>
      <c r="K22" s="279"/>
    </row>
    <row r="23" ht="18.0" customHeight="1">
      <c r="A23" s="280"/>
      <c r="B23" s="267"/>
      <c r="C23" s="267"/>
      <c r="D23" s="267"/>
      <c r="E23" s="267"/>
      <c r="F23" s="267"/>
      <c r="G23" s="267"/>
      <c r="H23" s="267"/>
      <c r="I23" s="267"/>
      <c r="J23" s="267"/>
      <c r="K23" s="279"/>
    </row>
    <row r="24" ht="18.0" customHeight="1">
      <c r="A24" s="280"/>
      <c r="B24" s="267"/>
      <c r="C24" s="267"/>
      <c r="D24" s="267"/>
      <c r="E24" s="267"/>
      <c r="F24" s="267"/>
      <c r="G24" s="267"/>
      <c r="H24" s="267"/>
      <c r="I24" s="267"/>
      <c r="J24" s="267"/>
      <c r="K24" s="279"/>
    </row>
    <row r="25" ht="18.0" customHeight="1">
      <c r="A25" s="280"/>
      <c r="B25" s="267"/>
      <c r="C25" s="267"/>
      <c r="D25" s="267"/>
      <c r="E25" s="267"/>
      <c r="F25" s="267"/>
      <c r="G25" s="267"/>
      <c r="H25" s="267"/>
      <c r="I25" s="267"/>
      <c r="J25" s="267"/>
      <c r="K25" s="279"/>
    </row>
    <row r="26" ht="18.0" customHeight="1">
      <c r="A26" s="280"/>
      <c r="B26" s="267"/>
      <c r="C26" s="267"/>
      <c r="D26" s="267"/>
      <c r="E26" s="267"/>
      <c r="F26" s="267"/>
      <c r="G26" s="267"/>
      <c r="H26" s="267"/>
      <c r="I26" s="267"/>
      <c r="J26" s="267"/>
      <c r="K26" s="279"/>
    </row>
    <row r="27" ht="18.0" customHeight="1">
      <c r="A27" s="280"/>
      <c r="B27" s="267"/>
      <c r="C27" s="267"/>
      <c r="D27" s="267"/>
      <c r="E27" s="267"/>
      <c r="F27" s="267"/>
      <c r="G27" s="267"/>
      <c r="H27" s="267"/>
      <c r="I27" s="267"/>
      <c r="J27" s="267"/>
      <c r="K27" s="279"/>
    </row>
    <row r="28" ht="18.0" customHeight="1">
      <c r="A28" s="280"/>
      <c r="B28" s="267"/>
      <c r="C28" s="267"/>
      <c r="D28" s="267"/>
      <c r="E28" s="267"/>
      <c r="F28" s="267"/>
      <c r="G28" s="267"/>
      <c r="H28" s="267"/>
      <c r="I28" s="267"/>
      <c r="J28" s="267"/>
      <c r="K28" s="279"/>
    </row>
    <row r="29" ht="18.0" customHeight="1">
      <c r="A29" s="280"/>
      <c r="B29" s="281">
        <f t="shared" ref="B29:J29" si="2">counta(B19:B28)</f>
        <v>0</v>
      </c>
      <c r="C29" s="281">
        <f t="shared" si="2"/>
        <v>0</v>
      </c>
      <c r="D29" s="281">
        <f t="shared" si="2"/>
        <v>0</v>
      </c>
      <c r="E29" s="281">
        <f t="shared" si="2"/>
        <v>0</v>
      </c>
      <c r="F29" s="281">
        <f t="shared" si="2"/>
        <v>0</v>
      </c>
      <c r="G29" s="281">
        <f t="shared" si="2"/>
        <v>0</v>
      </c>
      <c r="H29" s="281">
        <f t="shared" si="2"/>
        <v>0</v>
      </c>
      <c r="I29" s="281">
        <f t="shared" si="2"/>
        <v>0</v>
      </c>
      <c r="J29" s="282">
        <f t="shared" si="2"/>
        <v>0</v>
      </c>
      <c r="K29" s="279"/>
    </row>
    <row r="30" ht="23.25" customHeight="1">
      <c r="A30" s="270"/>
      <c r="B30" s="271"/>
      <c r="C30" s="272"/>
      <c r="D30" s="273"/>
      <c r="E30" s="273"/>
      <c r="F30" s="273"/>
      <c r="G30" s="273"/>
      <c r="H30" s="274"/>
      <c r="I30" s="274"/>
      <c r="J30" s="275"/>
      <c r="K30" s="276"/>
    </row>
    <row r="31" ht="21.0" customHeight="1">
      <c r="A31" s="283"/>
      <c r="B31" s="283"/>
      <c r="C31" s="283"/>
      <c r="D31" s="283"/>
      <c r="E31" s="283"/>
      <c r="F31" s="283"/>
      <c r="G31" s="283"/>
      <c r="H31" s="283"/>
      <c r="I31" s="283"/>
      <c r="J31" s="283"/>
      <c r="K31" s="283"/>
    </row>
    <row r="32" ht="21.0" customHeight="1">
      <c r="A32" s="283"/>
      <c r="B32" s="283"/>
      <c r="C32" s="283"/>
      <c r="D32" s="283"/>
      <c r="E32" s="283"/>
      <c r="F32" s="283"/>
      <c r="G32" s="283"/>
      <c r="H32" s="283"/>
      <c r="I32" s="283"/>
      <c r="J32" s="283"/>
      <c r="K32" s="283"/>
    </row>
    <row r="33" ht="21.0" customHeight="1">
      <c r="A33" s="283"/>
      <c r="B33" s="283"/>
      <c r="C33" s="283"/>
      <c r="D33" s="283"/>
      <c r="E33" s="283"/>
      <c r="F33" s="283"/>
      <c r="G33" s="283"/>
      <c r="H33" s="283"/>
      <c r="I33" s="283"/>
      <c r="J33" s="283"/>
      <c r="K33" s="283"/>
    </row>
    <row r="34" ht="21.0" customHeight="1">
      <c r="A34" s="283"/>
      <c r="B34" s="283"/>
      <c r="C34" s="283"/>
      <c r="D34" s="283"/>
      <c r="E34" s="283"/>
      <c r="F34" s="283"/>
      <c r="G34" s="283"/>
      <c r="H34" s="283"/>
      <c r="I34" s="283"/>
      <c r="J34" s="283"/>
      <c r="K34" s="283"/>
    </row>
    <row r="35" ht="21.0" customHeight="1">
      <c r="A35" s="283"/>
      <c r="B35" s="283"/>
      <c r="C35" s="283"/>
      <c r="D35" s="283"/>
      <c r="E35" s="283"/>
      <c r="F35" s="283"/>
      <c r="G35" s="283"/>
      <c r="H35" s="283"/>
      <c r="I35" s="283"/>
      <c r="J35" s="283"/>
      <c r="K35" s="283"/>
    </row>
    <row r="36" ht="21.0" customHeight="1">
      <c r="A36" s="283"/>
      <c r="B36" s="283"/>
      <c r="C36" s="283"/>
      <c r="D36" s="283"/>
      <c r="E36" s="283"/>
      <c r="F36" s="283"/>
      <c r="G36" s="283"/>
      <c r="H36" s="283"/>
      <c r="I36" s="283"/>
      <c r="J36" s="283"/>
      <c r="K36" s="283"/>
    </row>
    <row r="37" ht="21.0" customHeight="1">
      <c r="A37" s="283"/>
      <c r="B37" s="283"/>
      <c r="C37" s="283"/>
      <c r="D37" s="283"/>
      <c r="E37" s="283"/>
      <c r="F37" s="283"/>
      <c r="G37" s="283"/>
      <c r="H37" s="283"/>
      <c r="I37" s="283"/>
      <c r="J37" s="283"/>
      <c r="K37" s="283"/>
    </row>
    <row r="38" ht="21.0" customHeight="1">
      <c r="A38" s="283"/>
      <c r="B38" s="283"/>
      <c r="C38" s="283"/>
      <c r="D38" s="283"/>
      <c r="E38" s="283"/>
      <c r="F38" s="283"/>
      <c r="G38" s="283"/>
      <c r="H38" s="283"/>
      <c r="I38" s="283"/>
      <c r="J38" s="283"/>
      <c r="K38" s="283"/>
    </row>
    <row r="39" ht="21.0" customHeight="1">
      <c r="A39" s="283"/>
      <c r="B39" s="283"/>
      <c r="C39" s="283"/>
      <c r="D39" s="283"/>
      <c r="E39" s="283"/>
      <c r="F39" s="283"/>
      <c r="G39" s="283"/>
      <c r="H39" s="283"/>
      <c r="I39" s="283"/>
      <c r="J39" s="283"/>
      <c r="K39" s="283"/>
    </row>
    <row r="40" ht="21.0" customHeight="1">
      <c r="A40" s="283"/>
      <c r="B40" s="283"/>
      <c r="C40" s="283"/>
      <c r="D40" s="283"/>
      <c r="E40" s="283"/>
      <c r="F40" s="283"/>
      <c r="G40" s="283"/>
      <c r="H40" s="283"/>
      <c r="I40" s="283"/>
      <c r="J40" s="283"/>
      <c r="K40" s="283"/>
    </row>
    <row r="41" ht="21.0" customHeight="1">
      <c r="A41" s="283"/>
      <c r="B41" s="283"/>
      <c r="C41" s="283"/>
      <c r="D41" s="283"/>
      <c r="E41" s="283"/>
      <c r="F41" s="283"/>
      <c r="G41" s="283"/>
      <c r="H41" s="283"/>
      <c r="I41" s="283"/>
      <c r="J41" s="283"/>
      <c r="K41" s="283"/>
    </row>
  </sheetData>
  <mergeCells count="2">
    <mergeCell ref="B2:C2"/>
    <mergeCell ref="B3:G3"/>
  </mergeCells>
  <drawing r:id="rId1"/>
</worksheet>
</file>